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42" firstSheet="7" activeTab="11"/>
  </bookViews>
  <sheets>
    <sheet name="Առողջ. նախարար." sheetId="1" r:id="rId1"/>
    <sheet name="Արմավիր" sheetId="2" r:id="rId2"/>
    <sheet name="Արագածոտն" sheetId="3" r:id="rId3"/>
    <sheet name="Արարատ" sheetId="4" r:id="rId4"/>
    <sheet name="Գեղարքունիք" sheetId="5" r:id="rId5"/>
    <sheet name="Շիրակ" sheetId="6" r:id="rId6"/>
    <sheet name="Սյունիք" sheetId="7" r:id="rId7"/>
    <sheet name="կոտայք" sheetId="8" r:id="rId8"/>
    <sheet name="Վայոց ձոր" sheetId="9" r:id="rId9"/>
    <sheet name="լոռի" sheetId="10" r:id="rId10"/>
    <sheet name="Տավուշ" sheetId="11" r:id="rId11"/>
    <sheet name="ԸՆԴՀԱՆՈՒՐԸ" sheetId="12" r:id="rId12"/>
  </sheets>
  <definedNames/>
  <calcPr fullCalcOnLoad="1"/>
</workbook>
</file>

<file path=xl/sharedStrings.xml><?xml version="1.0" encoding="utf-8"?>
<sst xmlns="http://schemas.openxmlformats.org/spreadsheetml/2006/main" count="432" uniqueCount="151">
  <si>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</si>
  <si>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</si>
  <si>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</si>
  <si>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</si>
  <si>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</si>
  <si>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</si>
  <si>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</si>
  <si>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</si>
  <si>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</si>
  <si>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</si>
  <si>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</si>
  <si>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</si>
  <si>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</si>
  <si>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</si>
  <si>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</si>
  <si>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</si>
  <si>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</si>
  <si>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</si>
  <si>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</si>
  <si>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</si>
  <si>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հ/հ</t>
  </si>
  <si>
    <t>Առևտրային կազմակերպության անվանումը</t>
  </si>
  <si>
    <t>Ընդամենը</t>
  </si>
  <si>
    <t>&lt;&lt;Ինֆեկցիոն հակատուբերկուլյոզային հիվանդանոց&gt;&gt;ՓԲԸ</t>
  </si>
  <si>
    <t>&lt;&lt;Ծննդատուն&gt;&gt; ՓԲԸ</t>
  </si>
  <si>
    <t>&lt;&lt;ՈՒռուցքաբանական դիսպանսեր&gt;&gt; ՓԲԸ</t>
  </si>
  <si>
    <t>&lt;&lt;Հոգեկան առողջության կենտրոն&gt;&gt; ՓԲԸ</t>
  </si>
  <si>
    <t>&lt;&lt;Թիվ  1 պոլիկլինիկա&gt;&gt;ՓԲԸ</t>
  </si>
  <si>
    <t>&lt;&lt;Թիվ 2 պոլիկլինիկա&gt;&gt; ՓԲԸ</t>
  </si>
  <si>
    <t>&lt;&lt;Միջազգային կարմիր խաչի&gt;&gt;անվ.պոլիկլինիկա&gt;&gt; ՓԲԸ</t>
  </si>
  <si>
    <t>&lt;&lt;Արյան փոխներարկման կայան&gt;&gt; ՓԲԸ</t>
  </si>
  <si>
    <t>&lt;&lt;Արթիկի բժշկական կենտրոն&gt;&gt; ՓԲԸ</t>
  </si>
  <si>
    <t>&lt;&lt;Արթիկի մոր և մանկան առողջության պահպանման կենտրոն&gt;&gt; ՓԲԸ</t>
  </si>
  <si>
    <t>&lt;&lt;Ամասիայի առողջության կենտրոն&gt;&gt; ՓԲԸ</t>
  </si>
  <si>
    <t>&lt;&lt;Աբաջյանի անվ.&lt;&lt;Ընտանեկան բժշկության կենտրոն&gt;&gt;ՓԲԸ</t>
  </si>
  <si>
    <t xml:space="preserve">&lt;&lt;Էնրիկո Մատտեի&gt;&gt; անվ.պոլիկլինիկա&gt;&gt;ՓԲԸ     </t>
  </si>
  <si>
    <t>&lt;&lt;Պաթոլոգո-անատոմիական լաբորատորիա&gt;&gt; ՓԲԸ</t>
  </si>
  <si>
    <t>&lt;&lt;Շտապ բուժօգնության կայան&gt;&gt; ՓԲԸ</t>
  </si>
  <si>
    <t>&lt;&lt;Ախուրյանի բժշկական կենտրոն&gt;&gt; ՓԲԸ</t>
  </si>
  <si>
    <t>&lt;&lt;Բեռլին&gt;&gt; պոլիկլինիկա ՓԲԸ</t>
  </si>
  <si>
    <t>&lt;&lt;Մարալիկի առողջության կենտրոն&gt;&gt; ՓԲԸ</t>
  </si>
  <si>
    <t>Գյումրու &lt;&lt;Մոր և Մանկան Ավստրիական հիվանդանոց&gt;&gt;ՓԲԸ</t>
  </si>
  <si>
    <t>Ընդամենը եկամուտներ</t>
  </si>
  <si>
    <t xml:space="preserve">&lt;&lt;Գյումրու բժշկական կենտրոն&gt;&gt;ՓԲԸ </t>
  </si>
  <si>
    <t xml:space="preserve">պետպատվեր </t>
  </si>
  <si>
    <t>%</t>
  </si>
  <si>
    <t>վճարովի բուժ օգնություն</t>
  </si>
  <si>
    <t>շահութաբերություն %</t>
  </si>
  <si>
    <t>համավճար</t>
  </si>
  <si>
    <t xml:space="preserve">Զուտ շահույթ </t>
  </si>
  <si>
    <t>վնասի մեծությունը</t>
  </si>
  <si>
    <t>Աշխատավարձ</t>
  </si>
  <si>
    <t>Աշխատողների քանակը</t>
  </si>
  <si>
    <t>հազ. դրամ</t>
  </si>
  <si>
    <t>&lt;&lt;Սուրբ Գրիգոր Լուսավորիչ&gt;&gt; ԲԿ  ՓԲԸ</t>
  </si>
  <si>
    <t>&lt;&lt;Նարկոլոգիական հանրապետական կենտրոն&gt;&gt; ՓԲԸ</t>
  </si>
  <si>
    <t>&lt;&lt;Պրոֆ.Ռ.Օ. Յոլյանի անվ. արյունաբանական կենտրոն&gt;&gt; ՓԲԸ</t>
  </si>
  <si>
    <t>&lt;&lt;Սևանի հոգեբուժական հիվանդանոց&gt;&gt; ՓԲԸ</t>
  </si>
  <si>
    <t xml:space="preserve"> 1</t>
  </si>
  <si>
    <t>&lt;&lt; Զարիշատ Արամ Մկրտչյանի անվան Արմավիրի բժշկական կենտրոն&gt;&gt; ՓԲԸ</t>
  </si>
  <si>
    <t>&lt;&lt;Քևօրք և Անիթա Փակումեանների հիշատակի &lt;&lt;Հիսուսի մանուկներ&gt;&gt; առողջության կենտրոն&gt;&gt;ՓԲԸ</t>
  </si>
  <si>
    <t>&lt;&lt;Մեծամորի բժշկական կենտրոն&gt;&gt; ՓԲԸ</t>
  </si>
  <si>
    <t>&lt;&lt;Արմավիրի արյան փոխներարկման կայան&gt;&gt; ՊՓԲԸ</t>
  </si>
  <si>
    <t>&lt;&lt;Վաղարշապատի հիվանդանոց&gt;&gt; ՊՓԲԸ</t>
  </si>
  <si>
    <t>&lt;&lt;Էջմիածնի բժշկական կենտրոն&gt;&gt; ՓԲԸ</t>
  </si>
  <si>
    <t>&lt;&lt;Ակադեմիկոս Ս.Ավդալբեկյանի անվան առողջապ. ազգային ինստիտուտ&gt;&gt; ՓԲԸ*</t>
  </si>
  <si>
    <t>&lt;&lt;Իջևանի բժշկ.կենտրոն&gt;&gt; ՓԲԸ</t>
  </si>
  <si>
    <t>&lt;&lt;Նոյեմբերյանի Բ/կ&gt;&gt; ՓԲԸ</t>
  </si>
  <si>
    <t>&lt;&lt;Իջևանի առողջության առաջնային պահպանման կենտրոն&gt;&gt; ՓԲԸ</t>
  </si>
  <si>
    <t>&lt;&lt; Գորիսի բժշկական կենտրոն &gt;&gt; ՓԲԸ</t>
  </si>
  <si>
    <t>&lt;&lt; Կապանի բժշկական կենտրոն &gt;&gt; ՓԲԸ</t>
  </si>
  <si>
    <t>&lt;&lt; Սյունիքի մարզային նյարդահոգեբուժական դիսպանսեր &gt;&gt; ՓԲԸ</t>
  </si>
  <si>
    <t>&lt;&lt; Քաջարանի բժշկական կենտրոն &gt;&gt; ՓԲԸ</t>
  </si>
  <si>
    <t>&lt;&lt;Սյունիքի մարզային արյան փոխներարկման կայան &gt;&gt; ՓԲԸ</t>
  </si>
  <si>
    <t>&lt;&lt; Մեղրու տարածաշրջանային բժշկական կենտրոն&gt;&gt; ՓԲԸ</t>
  </si>
  <si>
    <t>&lt;&lt; Սիսիանի բժշկական կենտրոն &gt;&gt; ՓԲԸ</t>
  </si>
  <si>
    <t>&lt;&lt;Գավառի ԲԿ&gt;&gt; ՓԲԸ</t>
  </si>
  <si>
    <t>&lt;&lt;Մարտունու ԲԿ&gt;&gt; ՓԲԸ</t>
  </si>
  <si>
    <t>&lt;&lt;Սևանի հիվանդանոց&gt;&gt;ԲԿ</t>
  </si>
  <si>
    <t>&lt;&lt;Վարդենիսի հիվանդանոց&gt;&gt;ՓԲԸ</t>
  </si>
  <si>
    <t>&lt;&lt;Ճամբարակի ԱԿ&gt;&gt;ՓԲԸ</t>
  </si>
  <si>
    <t>&lt;&lt;Գավառի պոլիկլինիկա&gt;&gt; ՓԲԸ</t>
  </si>
  <si>
    <t>&lt;&lt;Վարդենիսի պոլիկլինիկա&gt;&gt; ՓԲԸ</t>
  </si>
  <si>
    <t>&lt;&lt;Մարտունու ծննդատուն&gt;&gt;ՓԲԸ</t>
  </si>
  <si>
    <t>«Աշտարակի ԲԿ» ՓԲԸ</t>
  </si>
  <si>
    <t>«Ապարանի ԲԿ» ՓԲԸ</t>
  </si>
  <si>
    <t xml:space="preserve">«Թալինի ԲԿ» ՓԲԸ </t>
  </si>
  <si>
    <t>«Ծաղկահովիտի ԲԿ» ՓԲԸ</t>
  </si>
  <si>
    <t>&lt;&lt;Հրազդանի բժշկական կենտրոն&gt;&gt;ՓԲԸ</t>
  </si>
  <si>
    <t>&lt;&lt;Աբովյանի բժշկական կենտրոն&gt;&gt;ՊՓԲԸ</t>
  </si>
  <si>
    <t>&lt;&lt;Աբովյանի ծննդատուն&gt;&gt;ՊՓԲԸ</t>
  </si>
  <si>
    <t>&lt;&lt;Չարենցավանի բժշկական կենտրոն&gt;&gt;ՊՓԲԸ</t>
  </si>
  <si>
    <t>&lt;&lt;Նաիրի բժշկական կենտրոն&gt;&gt;ՊՓԲԸ</t>
  </si>
  <si>
    <t>&lt;&lt;Նոր Հաճընի պոլիկլինիկա&gt;&gt; ՊՓԲԸ</t>
  </si>
  <si>
    <t>&lt;&lt;Ծաղկաձորի ԲԱ&gt;&gt; ՊՓԲԸ</t>
  </si>
  <si>
    <t>&lt;&lt;Հրազդանի մարզային արյան բանկ&gt;&gt; ՊՓԲԸ</t>
  </si>
  <si>
    <t xml:space="preserve"> &lt;&lt;Արտաշատի բժշկական կենտրոն&gt;&gt; ՓԲԸ </t>
  </si>
  <si>
    <t>&lt;&lt;Վեդու բժշկական կենտրոն&gt;&gt; ՓԲԸ</t>
  </si>
  <si>
    <t xml:space="preserve"> &lt;&lt;Վեդու ծննդատուն&gt;&gt; ՓԲԸ</t>
  </si>
  <si>
    <t xml:space="preserve"> &lt;&lt;Արարատի  ԲԿ&gt;&gt; ՓԲԸ</t>
  </si>
  <si>
    <t xml:space="preserve"> &lt;&lt;Մասիսի բժշկական կենտրոն&gt;&gt; ՓԲԸ</t>
  </si>
  <si>
    <t>&lt;&lt;Արմաշի առողջապահության կենտրոն&gt;&gt; ՓԲԸ</t>
  </si>
  <si>
    <t>ՈԿՖ Բանավանի ԱԱՊԿ ՓԲԸ</t>
  </si>
  <si>
    <t>պ</t>
  </si>
  <si>
    <t>&lt;&lt;Դեղերի և բժշկակական տեխնոլոգիաների  փորձագիտ. կենտրոն&gt;&gt; ՓԲԸ</t>
  </si>
  <si>
    <t>&lt;&lt;Եղեգնաձորի ԲԿ&gt;&gt; ՓԲԸ</t>
  </si>
  <si>
    <t>&lt;&lt;Վայքի բուժմիավորում&gt;&gt; ՓԲԸ</t>
  </si>
  <si>
    <t>&lt;&lt;Ջերմուկի ԱԿ&gt;&gt; ՓԲԸ</t>
  </si>
  <si>
    <t>&lt;&lt;Ավան&gt;&gt; հոգեկան առողջության կենտրոն&gt;&gt; ՓԲԸ</t>
  </si>
  <si>
    <t>&lt;&lt;Վանաձորի բժշկական կենտրոն&gt;&gt; ՓԲԸ</t>
  </si>
  <si>
    <t>&lt;&lt;Վանաձորի ինֆեկցիոն հիվանդանոց&gt;&gt;ՊՓԲԸ</t>
  </si>
  <si>
    <t>&lt;&lt;Լոռու մարզային հոգենյարդաբանական դիսպանսեր&gt;&gt; ՊՓԲԸ</t>
  </si>
  <si>
    <t>&lt;&lt;Գուգարք&gt;&gt; կենտրոնական պոլիլինիկա&gt;&gt; ՊՓԲԸ</t>
  </si>
  <si>
    <t>&lt;&lt;Վանաձորի թիվ 3 պոլիկլինիկա&gt;&gt;ՊՓԲԸ</t>
  </si>
  <si>
    <t>&lt;&lt;Վանաձորի թիվ 1 պոլիլինիկա&gt;&gt;ՊՓԲԸ</t>
  </si>
  <si>
    <t>&lt;&lt;Վանաձորի թիվ 5 պոլիլինիկա&gt;&gt;ՊՓԲԸ</t>
  </si>
  <si>
    <t>&lt;&lt;Սպիտակի բժշկական կենտրոն&gt;&gt;ՓԲԸ</t>
  </si>
  <si>
    <t>&lt;&lt;Տաշիրի բժշկական կենտրոն&gt;&gt;ՓԲԸ</t>
  </si>
  <si>
    <t>&lt;&lt;Ստեփանավանի բժշկական կենտրոն&gt;&gt; ՓԲԸ</t>
  </si>
  <si>
    <t>&lt;&lt;Ալավերդու բժշկական կենտրոն&gt;&gt; ՊՓԲԸ</t>
  </si>
  <si>
    <t>&lt;&lt;Ախթալայի առողջության կենտրոն&gt;&gt; ՊՓԲԸ</t>
  </si>
  <si>
    <t>&lt;&lt;Թումանյանի առողջության&gt;&gt; ՊՓԲԸ</t>
  </si>
  <si>
    <t>&lt;&lt;ԼՄ արյան փոխներարկման կայան&gt;&gt; ՊՓԲԸ</t>
  </si>
  <si>
    <t>ՀՀ առողջապահության նախարարություն</t>
  </si>
  <si>
    <t>կազմակերպությունների թիվը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</si>
  <si>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</si>
  <si>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</si>
  <si>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</si>
  <si>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</si>
  <si>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</si>
  <si>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</si>
  <si>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Տավուշի մարզպետարան</t>
  </si>
  <si>
    <t>ՀՀ Շիրակի մարզպետարան</t>
  </si>
  <si>
    <t>ՀՀ Սյունիքի մարզպետարան</t>
  </si>
  <si>
    <t>ՀՀ Վայոց ձորի մարզպետարան</t>
  </si>
  <si>
    <t>Հավելված 26-1</t>
  </si>
  <si>
    <t xml:space="preserve">&lt;&lt;Հոգեկան առողջության պահպանման կենտրոն&gt;&gt; ՓԲԸ </t>
  </si>
  <si>
    <t>&lt;&lt;Նորք&gt;&gt; ինֆեկցիոն կլինիկական հիվանդանոց&gt;&gt; ՓԲԸ**</t>
  </si>
  <si>
    <t>ՀՀ Վայոց ձորի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</si>
  <si>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հիմնական գործունեությունից այլ (դրամական օգնություն)</t>
  </si>
  <si>
    <t>ՀՀ Տավուշի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</si>
  <si>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Արմավիրի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</si>
  <si>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Գեղարքունիքի մարզպետարանի ենթակայության 50 և ավելի պետական մասնակցությամբ առևտրային կազմակերպությունների 2018 թ. տարեկան տվյալներով իրականացված ֆինանսատնտեսական վերլուծության արդյունքներ</t>
  </si>
  <si>
    <t>ՀՀ Կոտայքի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</si>
  <si>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առողջապահության նախարարության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</si>
  <si>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Արագածոտնի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</si>
  <si>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Շիրակի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</si>
  <si>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Լոռու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</si>
  <si>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Արարատի մարզպետարանի ենթակայության 50 և ավելի պետական մասնակցությամբ առևտրային կազմակերպությունների 2018թ.  տարեկան տվյալներով իրականացված ֆինանսատնտեսական վերլուծության արդյունքներ</t>
  </si>
  <si>
    <t>ՀՀ Սյունիքի մարզպետարանի ենթակայության 50 և ավելի պետական մասնակցությամբ առևտրային կազմակերպությունների 2018թ. տարեկան տվյալներով իրականացված ֆինանսատնտեսական վերլուծության արդյունքներ</t>
  </si>
  <si>
    <t>ՀՀ առողջապահության նախարարության և ՀՀ մարզպետարանների ենթակայության 50 և ավելի պետական մասնակցությամբ առողջապահական առևտրային կազմակերպությունների 2018թ. տարեկան տվյալներով իրականացված ֆինանսատնտեսական վերլուծության արդյունքներ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</si>
</sst>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0.000000"/>
    <numFmt numFmtId="194" formatCode="0.00000000"/>
    <numFmt numFmtId="195" formatCode="0.000000000"/>
    <numFmt numFmtId="196" formatCode="0.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</numFmts>
  <fonts count="79">
    <font>
      <sz val="12"/>
      <name val="Times Armenian"/>
      <family val="0"/>
    </font>
    <font>
      <u val="single"/>
      <sz val="12"/>
      <color indexed="12"/>
      <name val="Times Armenian"/>
      <family val="1"/>
    </font>
    <font>
      <sz val="8"/>
      <name val="Times Armenian"/>
      <family val="1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u val="single"/>
      <sz val="12"/>
      <color indexed="36"/>
      <name val="Times Armenian"/>
      <family val="1"/>
    </font>
    <font>
      <b/>
      <sz val="7"/>
      <name val="GHEA Grapalat"/>
      <family val="3"/>
    </font>
    <font>
      <sz val="11"/>
      <name val="GHEA Grapalat"/>
      <family val="3"/>
    </font>
    <font>
      <b/>
      <sz val="8"/>
      <name val="GHEA Grapalat"/>
      <family val="3"/>
    </font>
    <font>
      <sz val="9"/>
      <name val="Arial Unicode"/>
      <family val="2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9"/>
      <color indexed="8"/>
      <name val="Arial Unicode"/>
      <family val="2"/>
    </font>
    <font>
      <sz val="8"/>
      <color indexed="10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sz val="9"/>
      <color indexed="10"/>
      <name val="Arial Unicode"/>
      <family val="2"/>
    </font>
    <font>
      <sz val="9"/>
      <color indexed="10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sz val="12"/>
      <color indexed="8"/>
      <name val="Times Armenian"/>
      <family val="0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sz val="9"/>
      <color rgb="FF000000"/>
      <name val="Arial Unicode"/>
      <family val="2"/>
    </font>
    <font>
      <sz val="8"/>
      <color rgb="FFFF0000"/>
      <name val="GHEA Grapalat"/>
      <family val="3"/>
    </font>
    <font>
      <sz val="9"/>
      <color theme="1"/>
      <name val="Arial Unicode"/>
      <family val="2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sz val="12"/>
      <color theme="1"/>
      <name val="GHEA Grapalat"/>
      <family val="3"/>
    </font>
    <font>
      <sz val="9"/>
      <color rgb="FFFF0000"/>
      <name val="Arial Unicode"/>
      <family val="2"/>
    </font>
    <font>
      <sz val="9"/>
      <color rgb="FFFF0000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2"/>
      <color theme="1"/>
      <name val="Times Armenian"/>
      <family val="0"/>
    </font>
    <font>
      <sz val="11"/>
      <color theme="1"/>
      <name val="GHEA Grapalat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theme="0"/>
      </left>
      <right style="medium"/>
      <top style="medium"/>
      <bottom style="medium"/>
    </border>
    <border>
      <left style="thin"/>
      <right style="medium"/>
      <top style="thin"/>
      <bottom style="thin">
        <color theme="0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91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91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textRotation="90" wrapText="1"/>
    </xf>
    <xf numFmtId="19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19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91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191" fontId="6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1" fontId="17" fillId="34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1" fontId="10" fillId="0" borderId="10" xfId="0" applyNumberFormat="1" applyFont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68" fillId="0" borderId="10" xfId="0" applyNumberFormat="1" applyFont="1" applyFill="1" applyBorder="1" applyAlignment="1" applyProtection="1">
      <alignment horizontal="center" vertical="center"/>
      <protection/>
    </xf>
    <xf numFmtId="191" fontId="6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91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0" fillId="33" borderId="1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 indent="1"/>
    </xf>
    <xf numFmtId="0" fontId="7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91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19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191" fontId="8" fillId="0" borderId="10" xfId="0" applyNumberFormat="1" applyFont="1" applyBorder="1" applyAlignment="1">
      <alignment horizontal="center" vertical="center" wrapText="1"/>
    </xf>
    <xf numFmtId="0" fontId="4" fillId="0" borderId="10" xfId="57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center" vertical="center"/>
    </xf>
    <xf numFmtId="190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vertical="center" textRotation="90" wrapText="1"/>
    </xf>
    <xf numFmtId="190" fontId="10" fillId="33" borderId="18" xfId="0" applyNumberFormat="1" applyFont="1" applyFill="1" applyBorder="1" applyAlignment="1">
      <alignment horizontal="center" vertical="center"/>
    </xf>
    <xf numFmtId="190" fontId="10" fillId="33" borderId="10" xfId="0" applyNumberFormat="1" applyFont="1" applyFill="1" applyBorder="1" applyAlignment="1">
      <alignment horizontal="center" vertical="center"/>
    </xf>
    <xf numFmtId="190" fontId="17" fillId="0" borderId="10" xfId="0" applyNumberFormat="1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left" indent="1"/>
    </xf>
    <xf numFmtId="0" fontId="4" fillId="0" borderId="10" xfId="0" applyFont="1" applyBorder="1" applyAlignment="1">
      <alignment horizontal="left" vertical="justify"/>
    </xf>
    <xf numFmtId="190" fontId="8" fillId="0" borderId="15" xfId="0" applyNumberFormat="1" applyFont="1" applyBorder="1" applyAlignment="1">
      <alignment horizontal="center" vertical="center"/>
    </xf>
    <xf numFmtId="190" fontId="8" fillId="35" borderId="15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/>
    </xf>
    <xf numFmtId="191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7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2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0" fillId="34" borderId="1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vertical="center" wrapText="1"/>
    </xf>
    <xf numFmtId="1" fontId="76" fillId="0" borderId="10" xfId="0" applyNumberFormat="1" applyFont="1" applyBorder="1" applyAlignment="1">
      <alignment horizontal="center" vertical="center"/>
    </xf>
    <xf numFmtId="190" fontId="70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/>
    </xf>
    <xf numFmtId="2" fontId="8" fillId="35" borderId="19" xfId="0" applyNumberFormat="1" applyFont="1" applyFill="1" applyBorder="1" applyAlignment="1" applyProtection="1">
      <alignment horizontal="center" vertical="center"/>
      <protection hidden="1"/>
    </xf>
    <xf numFmtId="0" fontId="77" fillId="34" borderId="20" xfId="0" applyFont="1" applyFill="1" applyBorder="1" applyAlignment="1">
      <alignment/>
    </xf>
    <xf numFmtId="0" fontId="77" fillId="34" borderId="20" xfId="0" applyFont="1" applyFill="1" applyBorder="1" applyAlignment="1">
      <alignment vertical="top"/>
    </xf>
    <xf numFmtId="0" fontId="77" fillId="34" borderId="21" xfId="0" applyFont="1" applyFill="1" applyBorder="1" applyAlignment="1">
      <alignment/>
    </xf>
    <xf numFmtId="201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36" borderId="19" xfId="0" applyNumberFormat="1" applyFont="1" applyFill="1" applyBorder="1" applyAlignment="1" applyProtection="1">
      <alignment horizontal="center" vertical="center"/>
      <protection hidden="1"/>
    </xf>
    <xf numFmtId="0" fontId="77" fillId="35" borderId="22" xfId="0" applyFont="1" applyFill="1" applyBorder="1" applyAlignment="1">
      <alignment vertical="top"/>
    </xf>
    <xf numFmtId="0" fontId="77" fillId="35" borderId="23" xfId="0" applyFont="1" applyFill="1" applyBorder="1" applyAlignment="1">
      <alignment/>
    </xf>
    <xf numFmtId="0" fontId="77" fillId="35" borderId="22" xfId="0" applyFont="1" applyFill="1" applyBorder="1" applyAlignment="1">
      <alignment/>
    </xf>
    <xf numFmtId="0" fontId="77" fillId="35" borderId="23" xfId="0" applyFont="1" applyFill="1" applyBorder="1" applyAlignment="1">
      <alignment vertical="center"/>
    </xf>
    <xf numFmtId="201" fontId="4" fillId="35" borderId="10" xfId="0" applyNumberFormat="1" applyFont="1" applyFill="1" applyBorder="1" applyAlignment="1" applyProtection="1">
      <alignment horizontal="center" vertical="center" wrapText="1"/>
      <protection hidden="1" locked="0"/>
    </xf>
    <xf numFmtId="201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9" xfId="0" applyNumberFormat="1" applyFont="1" applyFill="1" applyBorder="1" applyAlignment="1" applyProtection="1">
      <alignment horizontal="center" vertical="center"/>
      <protection hidden="1"/>
    </xf>
    <xf numFmtId="0" fontId="77" fillId="35" borderId="24" xfId="0" applyFont="1" applyFill="1" applyBorder="1" applyAlignment="1">
      <alignment/>
    </xf>
    <xf numFmtId="0" fontId="78" fillId="37" borderId="22" xfId="0" applyFont="1" applyFill="1" applyBorder="1" applyAlignment="1">
      <alignment horizontal="center" vertical="center" wrapText="1"/>
    </xf>
    <xf numFmtId="201" fontId="78" fillId="37" borderId="22" xfId="0" applyNumberFormat="1" applyFont="1" applyFill="1" applyBorder="1" applyAlignment="1">
      <alignment horizontal="center" vertical="center" wrapText="1"/>
    </xf>
    <xf numFmtId="201" fontId="75" fillId="38" borderId="22" xfId="0" applyNumberFormat="1" applyFont="1" applyFill="1" applyBorder="1" applyAlignment="1">
      <alignment horizontal="center" vertical="center" wrapText="1"/>
    </xf>
    <xf numFmtId="191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201" fontId="75" fillId="39" borderId="22" xfId="0" applyNumberFormat="1" applyFont="1" applyFill="1" applyBorder="1" applyAlignment="1">
      <alignment horizontal="center" vertical="center" wrapText="1"/>
    </xf>
    <xf numFmtId="201" fontId="78" fillId="39" borderId="25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/>
    </xf>
    <xf numFmtId="0" fontId="71" fillId="35" borderId="22" xfId="0" applyFont="1" applyFill="1" applyBorder="1" applyAlignment="1">
      <alignment horizontal="center" vertical="top" wrapText="1"/>
    </xf>
    <xf numFmtId="201" fontId="17" fillId="0" borderId="10" xfId="0" applyNumberFormat="1" applyFont="1" applyBorder="1" applyAlignment="1">
      <alignment/>
    </xf>
    <xf numFmtId="0" fontId="65" fillId="0" borderId="0" xfId="0" applyFont="1" applyAlignment="1">
      <alignment horizontal="center" vertical="center"/>
    </xf>
    <xf numFmtId="189" fontId="10" fillId="33" borderId="10" xfId="0" applyNumberFormat="1" applyFont="1" applyFill="1" applyBorder="1" applyAlignment="1">
      <alignment horizontal="center" vertical="center"/>
    </xf>
    <xf numFmtId="0" fontId="4" fillId="0" borderId="10" xfId="57" applyFont="1" applyBorder="1" applyAlignment="1">
      <alignment horizontal="center" vertical="center" wrapText="1"/>
      <protection/>
    </xf>
    <xf numFmtId="191" fontId="17" fillId="40" borderId="10" xfId="0" applyNumberFormat="1" applyFont="1" applyFill="1" applyBorder="1" applyAlignment="1">
      <alignment horizontal="center"/>
    </xf>
    <xf numFmtId="191" fontId="17" fillId="33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191" fontId="17" fillId="33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2">
      <selection activeCell="P9" sqref="P9:P18"/>
    </sheetView>
  </sheetViews>
  <sheetFormatPr defaultColWidth="8.796875" defaultRowHeight="15"/>
  <cols>
    <col min="1" max="1" width="2.8984375" style="2" customWidth="1"/>
    <col min="2" max="2" width="18.8984375" style="2" customWidth="1"/>
    <col min="3" max="3" width="10.19921875" style="2" customWidth="1"/>
    <col min="4" max="4" width="10.09765625" style="2" customWidth="1"/>
    <col min="5" max="5" width="6.8984375" style="2" customWidth="1"/>
    <col min="6" max="6" width="9.3984375" style="2" customWidth="1"/>
    <col min="7" max="7" width="6.59765625" style="2" customWidth="1"/>
    <col min="8" max="8" width="5.09765625" style="2" customWidth="1"/>
    <col min="9" max="9" width="5.19921875" style="2" customWidth="1"/>
    <col min="10" max="10" width="7.59765625" style="2" customWidth="1"/>
    <col min="11" max="11" width="5.59765625" style="2" customWidth="1"/>
    <col min="12" max="12" width="8.8984375" style="2" customWidth="1"/>
    <col min="13" max="13" width="5.59765625" style="2" customWidth="1"/>
    <col min="14" max="14" width="10" style="2" customWidth="1"/>
    <col min="15" max="15" width="6.69921875" style="2" customWidth="1"/>
    <col min="16" max="16" width="8" style="2" customWidth="1"/>
    <col min="17" max="17" width="5.3984375" style="2" customWidth="1"/>
    <col min="18" max="18" width="26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/>
      <c r="O3" s="156"/>
      <c r="P3" s="156"/>
      <c r="Q3" s="156"/>
    </row>
    <row r="4" spans="2:17" ht="17.25">
      <c r="B4" s="4"/>
      <c r="P4" s="2" t="s">
        <v>53</v>
      </c>
      <c r="Q4" s="8"/>
    </row>
    <row r="5" spans="1:17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49</v>
      </c>
      <c r="K5" s="161" t="s">
        <v>45</v>
      </c>
      <c r="L5" s="159" t="s">
        <v>50</v>
      </c>
      <c r="M5" s="161" t="s">
        <v>45</v>
      </c>
      <c r="N5" s="160" t="s">
        <v>51</v>
      </c>
      <c r="O5" s="161" t="s">
        <v>45</v>
      </c>
      <c r="P5" s="159" t="s">
        <v>52</v>
      </c>
      <c r="Q5" s="161" t="s">
        <v>47</v>
      </c>
    </row>
    <row r="6" spans="1:17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60"/>
      <c r="O6" s="161"/>
      <c r="P6" s="159"/>
      <c r="Q6" s="161"/>
    </row>
    <row r="7" spans="1:17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25"/>
      <c r="L7" s="159"/>
      <c r="M7" s="25"/>
      <c r="N7" s="160"/>
      <c r="O7" s="25"/>
      <c r="P7" s="159"/>
      <c r="Q7" s="25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s="70" customFormat="1" ht="53.25" customHeight="1" thickBot="1">
      <c r="A9" s="64" t="s">
        <v>0</v>
      </c>
      <c r="B9" s="72" t="s">
        <v>56</v>
      </c>
      <c r="C9" s="66">
        <v>2139741</v>
      </c>
      <c r="D9" s="129">
        <v>1241175</v>
      </c>
      <c r="E9" s="67">
        <f>SUM(D9*100/C9)</f>
        <v>58.00585211013856</v>
      </c>
      <c r="F9" s="129">
        <v>895330</v>
      </c>
      <c r="G9" s="67">
        <f aca="true" t="shared" si="0" ref="G9:G17">SUM(F9*100/C9)</f>
        <v>41.842914633126156</v>
      </c>
      <c r="H9" s="111"/>
      <c r="I9" s="67">
        <f>SUM(H9*100/C9)</f>
        <v>0</v>
      </c>
      <c r="J9" s="130">
        <v>46742</v>
      </c>
      <c r="K9" s="67">
        <f aca="true" t="shared" si="1" ref="K9:K14">SUM(J9*100/C9)</f>
        <v>2.1844699895921984</v>
      </c>
      <c r="L9" s="111"/>
      <c r="M9" s="67">
        <f aca="true" t="shared" si="2" ref="M9:M17">SUM(L9*100/C9)</f>
        <v>0</v>
      </c>
      <c r="N9" s="131">
        <v>668528</v>
      </c>
      <c r="O9" s="67">
        <f aca="true" t="shared" si="3" ref="O9:O17">SUM(N9*100/C9)</f>
        <v>31.243407496514767</v>
      </c>
      <c r="P9" s="133">
        <v>260</v>
      </c>
      <c r="Q9" s="135">
        <v>0.48536201353275527</v>
      </c>
      <c r="R9" s="69"/>
    </row>
    <row r="10" spans="1:23" s="71" customFormat="1" ht="63.75" customHeight="1" thickBot="1">
      <c r="A10" s="64" t="s">
        <v>1</v>
      </c>
      <c r="B10" s="72" t="s">
        <v>104</v>
      </c>
      <c r="C10" s="65">
        <v>670844</v>
      </c>
      <c r="D10" s="66">
        <v>0</v>
      </c>
      <c r="E10" s="67">
        <f>SUM(D10*100/C10)</f>
        <v>0</v>
      </c>
      <c r="F10" s="66">
        <v>630202</v>
      </c>
      <c r="G10" s="67">
        <f t="shared" si="0"/>
        <v>93.94166154873562</v>
      </c>
      <c r="H10" s="66"/>
      <c r="I10" s="67">
        <f aca="true" t="shared" si="4" ref="I10:I17">SUM(H10*100/C10)</f>
        <v>0</v>
      </c>
      <c r="J10" s="130">
        <v>309</v>
      </c>
      <c r="K10" s="67">
        <f t="shared" si="1"/>
        <v>0.046061379396700276</v>
      </c>
      <c r="L10" s="111"/>
      <c r="M10" s="67">
        <f t="shared" si="2"/>
        <v>0</v>
      </c>
      <c r="N10" s="131">
        <v>512667</v>
      </c>
      <c r="O10" s="67">
        <f t="shared" si="3"/>
        <v>76.4211947934244</v>
      </c>
      <c r="P10" s="133">
        <v>146</v>
      </c>
      <c r="Q10" s="135">
        <v>0.040924225287198</v>
      </c>
      <c r="R10" s="69"/>
      <c r="S10" s="70"/>
      <c r="T10" s="70"/>
      <c r="U10" s="70"/>
      <c r="V10" s="70"/>
      <c r="W10" s="70"/>
    </row>
    <row r="11" spans="1:20" ht="44.25" customHeight="1" thickBot="1">
      <c r="A11" s="17" t="s">
        <v>2</v>
      </c>
      <c r="B11" s="1" t="s">
        <v>137</v>
      </c>
      <c r="C11" s="32">
        <v>666900</v>
      </c>
      <c r="D11" s="129">
        <v>534291</v>
      </c>
      <c r="E11" s="27">
        <f>SUM(D11*100/C11)</f>
        <v>80.11560953666216</v>
      </c>
      <c r="F11" s="26">
        <v>97155.1</v>
      </c>
      <c r="G11" s="27">
        <f t="shared" si="0"/>
        <v>14.568166141850352</v>
      </c>
      <c r="H11" s="26"/>
      <c r="I11" s="27">
        <f t="shared" si="4"/>
        <v>0</v>
      </c>
      <c r="J11" s="130">
        <v>17250</v>
      </c>
      <c r="K11" s="27">
        <f>SUM(J11*100/C11)</f>
        <v>2.58659469185785</v>
      </c>
      <c r="L11" s="26"/>
      <c r="M11" s="27">
        <f t="shared" si="2"/>
        <v>0</v>
      </c>
      <c r="N11" s="131">
        <v>425000</v>
      </c>
      <c r="O11" s="27">
        <f t="shared" si="3"/>
        <v>63.72769530664267</v>
      </c>
      <c r="P11" s="133">
        <v>240</v>
      </c>
      <c r="Q11" s="135">
        <v>1.2521259828916764</v>
      </c>
      <c r="R11" s="7"/>
      <c r="T11" s="15"/>
    </row>
    <row r="12" spans="1:18" s="70" customFormat="1" ht="56.25" customHeight="1" thickBot="1">
      <c r="A12" s="64" t="s">
        <v>3</v>
      </c>
      <c r="B12" s="72" t="s">
        <v>136</v>
      </c>
      <c r="C12" s="65">
        <v>813320</v>
      </c>
      <c r="D12" s="129">
        <v>797232</v>
      </c>
      <c r="E12" s="67">
        <f aca="true" t="shared" si="5" ref="E12:E17">SUM(D12*100/C12)</f>
        <v>98.02193478581616</v>
      </c>
      <c r="F12" s="129">
        <v>2824</v>
      </c>
      <c r="G12" s="67">
        <f t="shared" si="0"/>
        <v>0.34721880686568635</v>
      </c>
      <c r="H12" s="111"/>
      <c r="I12" s="67">
        <f t="shared" si="4"/>
        <v>0</v>
      </c>
      <c r="J12" s="65"/>
      <c r="K12" s="67">
        <f t="shared" si="1"/>
        <v>0</v>
      </c>
      <c r="L12" s="130">
        <v>-56555</v>
      </c>
      <c r="M12" s="67">
        <f t="shared" si="2"/>
        <v>-6.953597599960655</v>
      </c>
      <c r="N12" s="131">
        <v>673483</v>
      </c>
      <c r="O12" s="67">
        <f t="shared" si="3"/>
        <v>82.8066443712192</v>
      </c>
      <c r="P12" s="133">
        <v>311</v>
      </c>
      <c r="Q12" s="135">
        <v>-13.4954875842946</v>
      </c>
      <c r="R12" s="69"/>
    </row>
    <row r="13" spans="1:18" s="70" customFormat="1" ht="32.25" customHeight="1" thickBot="1">
      <c r="A13" s="64" t="s">
        <v>4</v>
      </c>
      <c r="B13" s="72" t="s">
        <v>57</v>
      </c>
      <c r="C13" s="65">
        <v>728637.7</v>
      </c>
      <c r="D13" s="144">
        <v>697211.9</v>
      </c>
      <c r="E13" s="67">
        <f t="shared" si="5"/>
        <v>95.68704721152913</v>
      </c>
      <c r="F13" s="144">
        <v>3551.3</v>
      </c>
      <c r="G13" s="67">
        <f t="shared" si="0"/>
        <v>0.48738900004762314</v>
      </c>
      <c r="H13" s="111"/>
      <c r="I13" s="67">
        <f t="shared" si="4"/>
        <v>0</v>
      </c>
      <c r="J13" s="130">
        <v>29543.7</v>
      </c>
      <c r="K13" s="67">
        <f t="shared" si="1"/>
        <v>4.054648833020855</v>
      </c>
      <c r="L13" s="66"/>
      <c r="M13" s="67">
        <f t="shared" si="2"/>
        <v>0</v>
      </c>
      <c r="N13" s="144">
        <v>391668</v>
      </c>
      <c r="O13" s="67">
        <f t="shared" si="3"/>
        <v>53.75346348397839</v>
      </c>
      <c r="P13" s="133">
        <v>210</v>
      </c>
      <c r="Q13" s="135">
        <v>5.941599421440334</v>
      </c>
      <c r="R13" s="69"/>
    </row>
    <row r="14" spans="1:18" s="70" customFormat="1" ht="59.25" customHeight="1" thickBot="1">
      <c r="A14" s="64" t="s">
        <v>5</v>
      </c>
      <c r="B14" s="72" t="s">
        <v>65</v>
      </c>
      <c r="C14" s="65">
        <v>717369</v>
      </c>
      <c r="D14" s="66">
        <v>181422</v>
      </c>
      <c r="E14" s="67">
        <f t="shared" si="5"/>
        <v>25.289913559130657</v>
      </c>
      <c r="F14" s="129">
        <v>47848</v>
      </c>
      <c r="G14" s="67">
        <f t="shared" si="0"/>
        <v>6.669928586264531</v>
      </c>
      <c r="H14" s="111"/>
      <c r="I14" s="67">
        <f>SUM(H14*100/C14)</f>
        <v>0</v>
      </c>
      <c r="J14" s="130">
        <v>46472</v>
      </c>
      <c r="K14" s="67">
        <f t="shared" si="1"/>
        <v>6.478116562048262</v>
      </c>
      <c r="L14" s="66"/>
      <c r="M14" s="67">
        <f t="shared" si="2"/>
        <v>0</v>
      </c>
      <c r="N14" s="131">
        <v>233756</v>
      </c>
      <c r="O14" s="67">
        <f t="shared" si="3"/>
        <v>32.58518279992584</v>
      </c>
      <c r="P14" s="133">
        <v>117</v>
      </c>
      <c r="Q14" s="135">
        <v>9.5901803421114</v>
      </c>
      <c r="R14" s="69"/>
    </row>
    <row r="15" spans="1:18" ht="30" customHeight="1" thickBot="1">
      <c r="A15" s="64" t="s">
        <v>6</v>
      </c>
      <c r="B15" s="72" t="s">
        <v>54</v>
      </c>
      <c r="C15" s="65">
        <v>6560192</v>
      </c>
      <c r="D15" s="129">
        <v>4427009</v>
      </c>
      <c r="E15" s="67">
        <f t="shared" si="5"/>
        <v>67.48291818288246</v>
      </c>
      <c r="F15" s="129">
        <v>1628697</v>
      </c>
      <c r="G15" s="67">
        <f t="shared" si="0"/>
        <v>24.826971527662604</v>
      </c>
      <c r="H15" s="66"/>
      <c r="I15" s="67">
        <f t="shared" si="4"/>
        <v>0</v>
      </c>
      <c r="J15" s="65"/>
      <c r="K15" s="67">
        <f>SUM(J15*100/C15)</f>
        <v>0</v>
      </c>
      <c r="L15" s="130">
        <v>-418469</v>
      </c>
      <c r="M15" s="67">
        <f t="shared" si="2"/>
        <v>-6.378913909836785</v>
      </c>
      <c r="N15" s="131">
        <v>4117457</v>
      </c>
      <c r="O15" s="67">
        <f t="shared" si="3"/>
        <v>62.76427580168385</v>
      </c>
      <c r="P15" s="133">
        <v>1777</v>
      </c>
      <c r="Q15" s="135">
        <v>0</v>
      </c>
      <c r="R15" s="7"/>
    </row>
    <row r="16" spans="1:18" ht="40.5" customHeight="1" thickBot="1">
      <c r="A16" s="64" t="s">
        <v>7</v>
      </c>
      <c r="B16" s="72" t="s">
        <v>55</v>
      </c>
      <c r="C16" s="65">
        <v>439413</v>
      </c>
      <c r="D16" s="129">
        <v>221064</v>
      </c>
      <c r="E16" s="67">
        <f>SUM(D16*100/C16)</f>
        <v>50.30893487448027</v>
      </c>
      <c r="F16" s="129">
        <v>76333</v>
      </c>
      <c r="G16" s="67">
        <f>SUM(F16*100/C16)</f>
        <v>17.37158436368519</v>
      </c>
      <c r="H16" s="111"/>
      <c r="I16" s="67">
        <f>SUM(H16*100/C16)</f>
        <v>0</v>
      </c>
      <c r="J16" s="130">
        <v>13670</v>
      </c>
      <c r="K16" s="67">
        <f>SUM(J16*100/C16)</f>
        <v>3.110968496607975</v>
      </c>
      <c r="L16" s="111"/>
      <c r="M16" s="67">
        <f t="shared" si="2"/>
        <v>0</v>
      </c>
      <c r="N16" s="131">
        <v>190033</v>
      </c>
      <c r="O16" s="67">
        <f>SUM(N16*100/C16)</f>
        <v>43.24701362954669</v>
      </c>
      <c r="P16" s="133">
        <v>76</v>
      </c>
      <c r="Q16" s="135">
        <v>4.421165318270538</v>
      </c>
      <c r="R16" s="7"/>
    </row>
    <row r="17" spans="1:18" s="70" customFormat="1" ht="41.25" customHeight="1" thickBot="1">
      <c r="A17" s="64" t="s">
        <v>8</v>
      </c>
      <c r="B17" s="72" t="s">
        <v>108</v>
      </c>
      <c r="C17" s="65">
        <v>616167.7</v>
      </c>
      <c r="D17" s="129">
        <v>383568.2</v>
      </c>
      <c r="E17" s="67">
        <f t="shared" si="5"/>
        <v>62.25061781070316</v>
      </c>
      <c r="F17" s="66"/>
      <c r="G17" s="67">
        <f t="shared" si="0"/>
        <v>0</v>
      </c>
      <c r="H17" s="66"/>
      <c r="I17" s="67">
        <f t="shared" si="4"/>
        <v>0</v>
      </c>
      <c r="J17" s="130">
        <v>24703.2</v>
      </c>
      <c r="K17" s="67">
        <f>SUM(J17*100/C17)</f>
        <v>4.009168283244968</v>
      </c>
      <c r="L17" s="66"/>
      <c r="M17" s="67">
        <f t="shared" si="2"/>
        <v>0</v>
      </c>
      <c r="N17" s="131">
        <v>215489.1</v>
      </c>
      <c r="O17" s="67">
        <f t="shared" si="3"/>
        <v>34.97247583734104</v>
      </c>
      <c r="P17" s="133">
        <v>115</v>
      </c>
      <c r="Q17" s="135">
        <v>3.615615327286427</v>
      </c>
      <c r="R17" s="69"/>
    </row>
    <row r="18" spans="1:17" ht="17.25">
      <c r="A18" s="73"/>
      <c r="B18" s="74" t="s">
        <v>22</v>
      </c>
      <c r="C18" s="75">
        <f>SUM(C9:C17)</f>
        <v>13352584.399999999</v>
      </c>
      <c r="D18" s="75">
        <f>SUM(D9:D17)</f>
        <v>8482973.1</v>
      </c>
      <c r="E18" s="77">
        <v>63.53057090580907</v>
      </c>
      <c r="F18" s="75">
        <f>SUM(F9:F17)</f>
        <v>3381940.4000000004</v>
      </c>
      <c r="G18" s="77">
        <v>25.327983697298336</v>
      </c>
      <c r="H18" s="79"/>
      <c r="I18" s="77">
        <v>0</v>
      </c>
      <c r="J18" s="78">
        <f>SUM(J9:J17)</f>
        <v>178689.90000000002</v>
      </c>
      <c r="K18" s="77">
        <v>1.3382420559723258</v>
      </c>
      <c r="L18" s="75">
        <f>SUM(L9:L17)</f>
        <v>-475024</v>
      </c>
      <c r="M18" s="120">
        <v>-3.55754351195114</v>
      </c>
      <c r="N18" s="75">
        <f>SUM(N9:N17)</f>
        <v>7428081.1</v>
      </c>
      <c r="O18" s="75">
        <v>55.630287571895074</v>
      </c>
      <c r="P18" s="145">
        <f>SUM(P9:P17)</f>
        <v>3252</v>
      </c>
      <c r="Q18" s="76">
        <v>1.32</v>
      </c>
    </row>
    <row r="19" spans="2:17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92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4:17" ht="17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protectedRanges>
    <protectedRange sqref="D9" name="Range2_1_2_1"/>
    <protectedRange sqref="F9" name="Range2_1_2_1_1"/>
    <protectedRange sqref="D11" name="Range2_1_2_1_2"/>
    <protectedRange sqref="D12" name="Range2_1_2_1_2_1"/>
    <protectedRange sqref="F12" name="Range2_1_2_1_2_2"/>
    <protectedRange sqref="D13" name="Range2_1_2_1_2_3"/>
    <protectedRange sqref="F13" name="Range2_1_2_1_2_4"/>
    <protectedRange sqref="F14" name="Range2_1_2_1_2_5"/>
    <protectedRange sqref="D15" name="Range2_1_2_1_2_6"/>
    <protectedRange sqref="F15" name="Range2_1_2_1_2_7"/>
    <protectedRange sqref="D16" name="Range2_1_2_1_2_8"/>
    <protectedRange sqref="F16" name="Range2_1_2_1_2_9"/>
    <protectedRange sqref="D17" name="Range2_1_2_1_2_11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3" right="0.2" top="0.2" bottom="0.2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7">
      <selection activeCell="F23" sqref="F23"/>
    </sheetView>
  </sheetViews>
  <sheetFormatPr defaultColWidth="8.796875" defaultRowHeight="15"/>
  <cols>
    <col min="1" max="1" width="2.8984375" style="2" customWidth="1"/>
    <col min="2" max="2" width="20.19921875" style="2" customWidth="1"/>
    <col min="3" max="3" width="10.19921875" style="2" customWidth="1"/>
    <col min="4" max="4" width="10.09765625" style="2" customWidth="1"/>
    <col min="5" max="5" width="6.8984375" style="2" customWidth="1"/>
    <col min="6" max="6" width="9.3984375" style="2" customWidth="1"/>
    <col min="7" max="7" width="6.59765625" style="2" customWidth="1"/>
    <col min="8" max="8" width="7.8984375" style="2" customWidth="1"/>
    <col min="9" max="9" width="5.19921875" style="2" customWidth="1"/>
    <col min="10" max="10" width="7.59765625" style="2" customWidth="1"/>
    <col min="11" max="11" width="5.59765625" style="2" customWidth="1"/>
    <col min="12" max="12" width="9.19921875" style="2" customWidth="1"/>
    <col min="13" max="13" width="5.59765625" style="2" customWidth="1"/>
    <col min="14" max="14" width="11" style="2" customWidth="1"/>
    <col min="15" max="15" width="6.59765625" style="2" customWidth="1"/>
    <col min="16" max="16" width="5.8984375" style="2" customWidth="1"/>
    <col min="17" max="17" width="5.3984375" style="2" customWidth="1"/>
    <col min="18" max="18" width="26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/>
      <c r="O3" s="156"/>
      <c r="P3" s="156"/>
      <c r="Q3" s="156"/>
    </row>
    <row r="4" spans="2:17" ht="17.25">
      <c r="B4" s="4"/>
      <c r="P4" s="2" t="s">
        <v>53</v>
      </c>
      <c r="Q4" s="8"/>
    </row>
    <row r="5" spans="1:17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49</v>
      </c>
      <c r="K5" s="161" t="s">
        <v>45</v>
      </c>
      <c r="L5" s="159" t="s">
        <v>50</v>
      </c>
      <c r="M5" s="161" t="s">
        <v>45</v>
      </c>
      <c r="N5" s="160" t="s">
        <v>51</v>
      </c>
      <c r="O5" s="161" t="s">
        <v>45</v>
      </c>
      <c r="P5" s="159" t="s">
        <v>52</v>
      </c>
      <c r="Q5" s="161" t="s">
        <v>47</v>
      </c>
    </row>
    <row r="6" spans="1:17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60"/>
      <c r="O6" s="161"/>
      <c r="P6" s="159"/>
      <c r="Q6" s="161"/>
    </row>
    <row r="7" spans="1:17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25"/>
      <c r="L7" s="159"/>
      <c r="M7" s="25"/>
      <c r="N7" s="160"/>
      <c r="O7" s="25"/>
      <c r="P7" s="159"/>
      <c r="Q7" s="25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30" customHeight="1" thickBot="1">
      <c r="A9" s="38" t="s">
        <v>0</v>
      </c>
      <c r="B9" s="35" t="s">
        <v>109</v>
      </c>
      <c r="C9" s="88">
        <v>1370301.7</v>
      </c>
      <c r="D9" s="129">
        <v>991696.5</v>
      </c>
      <c r="E9" s="27">
        <f aca="true" t="shared" si="0" ref="E9:E20">SUM(D9*100/C9)</f>
        <v>72.37066844476658</v>
      </c>
      <c r="F9" s="129">
        <v>306047</v>
      </c>
      <c r="G9" s="23">
        <f aca="true" t="shared" si="1" ref="G9:G22">SUM(F9*100/C9)</f>
        <v>22.3342786482714</v>
      </c>
      <c r="H9" s="129">
        <v>20185</v>
      </c>
      <c r="I9" s="23">
        <f>SUM(H9*100/C9)</f>
        <v>1.4730332743511885</v>
      </c>
      <c r="J9" s="88"/>
      <c r="K9" s="23">
        <f aca="true" t="shared" si="2" ref="K9:K22">SUM(J9*100/C9)</f>
        <v>0</v>
      </c>
      <c r="L9" s="130">
        <v>25839.5</v>
      </c>
      <c r="M9" s="23">
        <f>SUM(L9*100/C9)</f>
        <v>1.8856796280702273</v>
      </c>
      <c r="N9" s="131">
        <v>911160.9</v>
      </c>
      <c r="O9" s="23">
        <f aca="true" t="shared" si="3" ref="O9:O22">SUM(N9*100/C9)</f>
        <v>66.49345177051156</v>
      </c>
      <c r="P9" s="133">
        <v>535</v>
      </c>
      <c r="Q9" s="135">
        <v>-0.40621658601523614</v>
      </c>
      <c r="R9" s="21"/>
    </row>
    <row r="10" spans="1:18" ht="47.25" customHeight="1" thickBot="1">
      <c r="A10" s="38" t="s">
        <v>1</v>
      </c>
      <c r="B10" s="35" t="s">
        <v>110</v>
      </c>
      <c r="C10" s="88">
        <v>127283.5</v>
      </c>
      <c r="D10" s="129">
        <v>123347</v>
      </c>
      <c r="E10" s="27">
        <f t="shared" si="0"/>
        <v>96.9072974894625</v>
      </c>
      <c r="F10" s="129">
        <v>1767</v>
      </c>
      <c r="G10" s="23">
        <f t="shared" si="1"/>
        <v>1.3882396382877593</v>
      </c>
      <c r="H10" s="19"/>
      <c r="I10" s="23">
        <f>SUM(H10*100/C10)</f>
        <v>0</v>
      </c>
      <c r="J10" s="130">
        <v>0</v>
      </c>
      <c r="K10" s="23">
        <f t="shared" si="2"/>
        <v>0</v>
      </c>
      <c r="L10" s="18"/>
      <c r="M10" s="23">
        <f>SUM(L10*100/C10)</f>
        <v>0</v>
      </c>
      <c r="N10" s="131">
        <v>101305.2</v>
      </c>
      <c r="O10" s="23">
        <f t="shared" si="3"/>
        <v>79.59020611469673</v>
      </c>
      <c r="P10" s="133">
        <v>48</v>
      </c>
      <c r="Q10" s="135">
        <v>0</v>
      </c>
      <c r="R10" s="7"/>
    </row>
    <row r="11" spans="1:18" s="90" customFormat="1" ht="53.25" customHeight="1" thickBot="1">
      <c r="A11" s="38" t="s">
        <v>2</v>
      </c>
      <c r="B11" s="87" t="s">
        <v>111</v>
      </c>
      <c r="C11" s="88">
        <v>99027.8</v>
      </c>
      <c r="D11" s="129">
        <v>82634.5</v>
      </c>
      <c r="E11" s="27">
        <f t="shared" si="0"/>
        <v>83.44575967556585</v>
      </c>
      <c r="F11" s="129">
        <v>4726.8</v>
      </c>
      <c r="G11" s="27">
        <f t="shared" si="1"/>
        <v>4.773205099982025</v>
      </c>
      <c r="H11" s="26"/>
      <c r="I11" s="27">
        <f>SUM(H11*100/C11)</f>
        <v>0</v>
      </c>
      <c r="J11" s="130">
        <v>95.9</v>
      </c>
      <c r="K11" s="27">
        <f t="shared" si="2"/>
        <v>0.09684149299489637</v>
      </c>
      <c r="L11" s="26"/>
      <c r="M11" s="27">
        <f>SUM(L11*100/C11)</f>
        <v>0</v>
      </c>
      <c r="N11" s="131">
        <v>70159</v>
      </c>
      <c r="O11" s="27">
        <f t="shared" si="3"/>
        <v>70.8477821379451</v>
      </c>
      <c r="P11" s="133">
        <v>42</v>
      </c>
      <c r="Q11" s="135">
        <v>0.0692649072128314</v>
      </c>
      <c r="R11" s="7"/>
    </row>
    <row r="12" spans="1:18" ht="53.25" customHeight="1" thickBot="1">
      <c r="A12" s="38" t="s">
        <v>3</v>
      </c>
      <c r="B12" s="35" t="s">
        <v>112</v>
      </c>
      <c r="C12" s="88">
        <v>209517.4</v>
      </c>
      <c r="D12" s="129">
        <v>185301.5</v>
      </c>
      <c r="E12" s="27">
        <f t="shared" si="0"/>
        <v>88.44205779567712</v>
      </c>
      <c r="F12" s="129">
        <v>23711.9</v>
      </c>
      <c r="G12" s="27">
        <f t="shared" si="1"/>
        <v>11.31738939104819</v>
      </c>
      <c r="H12" s="26"/>
      <c r="I12" s="27">
        <f>SUM(H12*100/C12)</f>
        <v>0</v>
      </c>
      <c r="J12" s="130">
        <v>792</v>
      </c>
      <c r="K12" s="27">
        <f t="shared" si="2"/>
        <v>0.378011563717381</v>
      </c>
      <c r="L12" s="26"/>
      <c r="M12" s="27">
        <f>SUM(L12*100/C12)</f>
        <v>0</v>
      </c>
      <c r="N12" s="131">
        <v>121014.2</v>
      </c>
      <c r="O12" s="27">
        <f t="shared" si="3"/>
        <v>57.75854415910087</v>
      </c>
      <c r="P12" s="133">
        <v>92</v>
      </c>
      <c r="Q12" s="135">
        <v>0.6250665909010192</v>
      </c>
      <c r="R12" s="7"/>
    </row>
    <row r="13" spans="1:18" ht="45" customHeight="1" thickBot="1">
      <c r="A13" s="38" t="s">
        <v>4</v>
      </c>
      <c r="B13" s="35" t="s">
        <v>113</v>
      </c>
      <c r="C13" s="88">
        <v>193293.5</v>
      </c>
      <c r="D13" s="129">
        <v>159064.8</v>
      </c>
      <c r="E13" s="27">
        <f t="shared" si="0"/>
        <v>82.2918515107854</v>
      </c>
      <c r="F13" s="129">
        <v>3227.4</v>
      </c>
      <c r="G13" s="23">
        <f t="shared" si="1"/>
        <v>1.6696888410629431</v>
      </c>
      <c r="H13" s="18"/>
      <c r="I13" s="23">
        <f aca="true" t="shared" si="4" ref="I13:I22">SUM(H13*100/C13)</f>
        <v>0</v>
      </c>
      <c r="J13" s="130">
        <v>78.8</v>
      </c>
      <c r="K13" s="23">
        <f t="shared" si="2"/>
        <v>0.040767020101555404</v>
      </c>
      <c r="L13" s="18"/>
      <c r="M13" s="23">
        <f aca="true" t="shared" si="5" ref="M13:M22">SUM(L13*100/C13)</f>
        <v>0</v>
      </c>
      <c r="N13" s="131">
        <v>141797.4</v>
      </c>
      <c r="O13" s="23">
        <f t="shared" si="3"/>
        <v>73.3585971592423</v>
      </c>
      <c r="P13" s="133">
        <v>88</v>
      </c>
      <c r="Q13" s="135">
        <v>0.1276081329132629</v>
      </c>
      <c r="R13" s="7"/>
    </row>
    <row r="14" spans="1:23" s="71" customFormat="1" ht="63.75" customHeight="1" thickBot="1">
      <c r="A14" s="38" t="s">
        <v>5</v>
      </c>
      <c r="B14" s="35" t="s">
        <v>114</v>
      </c>
      <c r="C14" s="88">
        <v>333030.7</v>
      </c>
      <c r="D14" s="129">
        <v>259867.7</v>
      </c>
      <c r="E14" s="67">
        <f t="shared" si="0"/>
        <v>78.03115448515707</v>
      </c>
      <c r="F14" s="129">
        <v>24693.2</v>
      </c>
      <c r="G14" s="67">
        <f t="shared" si="1"/>
        <v>7.414691798684025</v>
      </c>
      <c r="H14" s="66"/>
      <c r="I14" s="67">
        <f t="shared" si="4"/>
        <v>0</v>
      </c>
      <c r="J14" s="130">
        <v>5315</v>
      </c>
      <c r="K14" s="67">
        <f t="shared" si="2"/>
        <v>1.5959489620626566</v>
      </c>
      <c r="L14" s="66"/>
      <c r="M14" s="67">
        <f t="shared" si="5"/>
        <v>0</v>
      </c>
      <c r="N14" s="131">
        <v>238975</v>
      </c>
      <c r="O14" s="67">
        <f t="shared" si="3"/>
        <v>71.75764876931765</v>
      </c>
      <c r="P14" s="133">
        <v>136</v>
      </c>
      <c r="Q14" s="135">
        <v>3.868901384870157</v>
      </c>
      <c r="R14" s="69"/>
      <c r="S14" s="70"/>
      <c r="T14" s="70"/>
      <c r="U14" s="70"/>
      <c r="V14" s="70"/>
      <c r="W14" s="70"/>
    </row>
    <row r="15" spans="1:18" ht="44.25" customHeight="1" thickBot="1">
      <c r="A15" s="38" t="s">
        <v>6</v>
      </c>
      <c r="B15" s="35" t="s">
        <v>115</v>
      </c>
      <c r="C15" s="88">
        <v>162914.1</v>
      </c>
      <c r="D15" s="129">
        <v>130941.9</v>
      </c>
      <c r="E15" s="27">
        <f t="shared" si="0"/>
        <v>80.37481102004062</v>
      </c>
      <c r="F15" s="129">
        <v>8692</v>
      </c>
      <c r="G15" s="27">
        <f t="shared" si="1"/>
        <v>5.335327022031856</v>
      </c>
      <c r="H15" s="26"/>
      <c r="I15" s="27">
        <f t="shared" si="4"/>
        <v>0</v>
      </c>
      <c r="J15" s="130">
        <v>2223</v>
      </c>
      <c r="K15" s="27">
        <f t="shared" si="2"/>
        <v>1.3645227761133014</v>
      </c>
      <c r="L15" s="26"/>
      <c r="M15" s="27">
        <f t="shared" si="5"/>
        <v>0</v>
      </c>
      <c r="N15" s="131">
        <v>115110.6</v>
      </c>
      <c r="O15" s="27">
        <f t="shared" si="3"/>
        <v>70.65723592985506</v>
      </c>
      <c r="P15" s="133">
        <v>79</v>
      </c>
      <c r="Q15" s="135">
        <v>1.0517896392333148</v>
      </c>
      <c r="R15" s="7"/>
    </row>
    <row r="16" spans="1:18" s="70" customFormat="1" ht="30" customHeight="1" thickBot="1">
      <c r="A16" s="38" t="s">
        <v>7</v>
      </c>
      <c r="B16" s="35" t="s">
        <v>116</v>
      </c>
      <c r="C16" s="89">
        <v>534899.5</v>
      </c>
      <c r="D16" s="129">
        <v>365720.8</v>
      </c>
      <c r="E16" s="67">
        <f t="shared" si="0"/>
        <v>68.37187172543628</v>
      </c>
      <c r="F16" s="129">
        <v>86413.5</v>
      </c>
      <c r="G16" s="67">
        <f t="shared" si="1"/>
        <v>16.155090816125274</v>
      </c>
      <c r="H16" s="129">
        <v>2680</v>
      </c>
      <c r="I16" s="67">
        <f>SUM(H16*100/C16)</f>
        <v>0.5010286979142811</v>
      </c>
      <c r="J16" s="130">
        <v>9947.6</v>
      </c>
      <c r="K16" s="67">
        <f t="shared" si="2"/>
        <v>1.8597138340940682</v>
      </c>
      <c r="L16" s="66"/>
      <c r="M16" s="67">
        <f t="shared" si="5"/>
        <v>0</v>
      </c>
      <c r="N16" s="131">
        <v>344085.5</v>
      </c>
      <c r="O16" s="67">
        <f t="shared" si="3"/>
        <v>64.32713061051655</v>
      </c>
      <c r="P16" s="133">
        <v>203</v>
      </c>
      <c r="Q16" s="135">
        <v>1.479195926248382</v>
      </c>
      <c r="R16" s="69"/>
    </row>
    <row r="17" spans="1:18" s="70" customFormat="1" ht="32.25" customHeight="1" thickBot="1">
      <c r="A17" s="38" t="s">
        <v>8</v>
      </c>
      <c r="B17" s="85" t="s">
        <v>117</v>
      </c>
      <c r="C17" s="89">
        <v>351011.1</v>
      </c>
      <c r="D17" s="129">
        <v>253995.4</v>
      </c>
      <c r="E17" s="67">
        <f t="shared" si="0"/>
        <v>72.3610734817218</v>
      </c>
      <c r="F17" s="129">
        <v>47849.6</v>
      </c>
      <c r="G17" s="67">
        <f t="shared" si="1"/>
        <v>13.631933577029331</v>
      </c>
      <c r="H17" s="129">
        <v>5212.8</v>
      </c>
      <c r="I17" s="67">
        <f>SUM(H17*100/C17)</f>
        <v>1.4850812410205831</v>
      </c>
      <c r="J17" s="130">
        <v>754.4</v>
      </c>
      <c r="K17" s="67">
        <f t="shared" si="2"/>
        <v>0.21492197825083026</v>
      </c>
      <c r="L17" s="66"/>
      <c r="M17" s="67">
        <f t="shared" si="5"/>
        <v>0</v>
      </c>
      <c r="N17" s="131">
        <v>261221</v>
      </c>
      <c r="O17" s="67">
        <f t="shared" si="3"/>
        <v>74.41958388210516</v>
      </c>
      <c r="P17" s="133">
        <v>148</v>
      </c>
      <c r="Q17" s="135">
        <v>0.32784178070583325</v>
      </c>
      <c r="R17" s="69"/>
    </row>
    <row r="18" spans="1:18" ht="45.75" customHeight="1" thickBot="1">
      <c r="A18" s="38" t="s">
        <v>9</v>
      </c>
      <c r="B18" s="85" t="s">
        <v>118</v>
      </c>
      <c r="C18" s="89">
        <v>452086.6</v>
      </c>
      <c r="D18" s="129">
        <v>346605.3</v>
      </c>
      <c r="E18" s="27">
        <f t="shared" si="0"/>
        <v>76.66789946881859</v>
      </c>
      <c r="F18" s="129">
        <v>67133.7</v>
      </c>
      <c r="G18" s="27">
        <f t="shared" si="1"/>
        <v>14.84974338987265</v>
      </c>
      <c r="H18" s="129">
        <v>4337.1</v>
      </c>
      <c r="I18" s="27">
        <f>SUM(H18*100/C18)</f>
        <v>0.9593515932566904</v>
      </c>
      <c r="J18" s="130">
        <v>13383.6</v>
      </c>
      <c r="K18" s="27">
        <f t="shared" si="2"/>
        <v>2.9604062584469437</v>
      </c>
      <c r="L18" s="26"/>
      <c r="M18" s="27">
        <f t="shared" si="5"/>
        <v>0</v>
      </c>
      <c r="N18" s="131">
        <v>314711.2</v>
      </c>
      <c r="O18" s="27">
        <f t="shared" si="3"/>
        <v>69.61303431687647</v>
      </c>
      <c r="P18" s="133">
        <v>186</v>
      </c>
      <c r="Q18" s="135">
        <v>4.247956815803481</v>
      </c>
      <c r="R18" s="7"/>
    </row>
    <row r="19" spans="1:18" ht="45" customHeight="1" thickBot="1">
      <c r="A19" s="38" t="s">
        <v>10</v>
      </c>
      <c r="B19" s="85" t="s">
        <v>119</v>
      </c>
      <c r="C19" s="89">
        <v>533216</v>
      </c>
      <c r="D19" s="129">
        <v>339825</v>
      </c>
      <c r="E19" s="27">
        <f t="shared" si="0"/>
        <v>63.73120836584049</v>
      </c>
      <c r="F19" s="129">
        <v>96148</v>
      </c>
      <c r="G19" s="23">
        <f t="shared" si="1"/>
        <v>18.0317169777351</v>
      </c>
      <c r="H19" s="129">
        <v>4814</v>
      </c>
      <c r="I19" s="23">
        <f t="shared" si="4"/>
        <v>0.9028236211966633</v>
      </c>
      <c r="J19" s="130">
        <v>429</v>
      </c>
      <c r="K19" s="23">
        <f t="shared" si="2"/>
        <v>0.0804552001440317</v>
      </c>
      <c r="L19" s="18"/>
      <c r="M19" s="23">
        <f>SUM(L19*100/C19)</f>
        <v>0</v>
      </c>
      <c r="N19" s="131">
        <v>348156</v>
      </c>
      <c r="O19" s="23">
        <f t="shared" si="3"/>
        <v>65.29361459521094</v>
      </c>
      <c r="P19" s="133">
        <v>220</v>
      </c>
      <c r="Q19" s="135">
        <v>0.027846293651823964</v>
      </c>
      <c r="R19" s="7"/>
    </row>
    <row r="20" spans="1:18" s="70" customFormat="1" ht="59.25" customHeight="1" thickBot="1">
      <c r="A20" s="38" t="s">
        <v>11</v>
      </c>
      <c r="B20" s="85" t="s">
        <v>120</v>
      </c>
      <c r="C20" s="89">
        <v>21501.8</v>
      </c>
      <c r="D20" s="129">
        <v>19280.4</v>
      </c>
      <c r="E20" s="67">
        <f t="shared" si="0"/>
        <v>89.66877191676977</v>
      </c>
      <c r="F20" s="129">
        <v>1545</v>
      </c>
      <c r="G20" s="67">
        <f t="shared" si="1"/>
        <v>7.185444939493438</v>
      </c>
      <c r="H20" s="66"/>
      <c r="I20" s="67">
        <f t="shared" si="4"/>
        <v>0</v>
      </c>
      <c r="J20" s="130">
        <v>70.6</v>
      </c>
      <c r="K20" s="67">
        <f t="shared" si="2"/>
        <v>0.32834460370759655</v>
      </c>
      <c r="L20" s="66"/>
      <c r="M20" s="67">
        <f t="shared" si="5"/>
        <v>0</v>
      </c>
      <c r="N20" s="131">
        <v>15508.6</v>
      </c>
      <c r="O20" s="67">
        <f t="shared" si="3"/>
        <v>72.12698471755853</v>
      </c>
      <c r="P20" s="133">
        <v>13</v>
      </c>
      <c r="Q20" s="135">
        <v>0.05801081252524106</v>
      </c>
      <c r="R20" s="69"/>
    </row>
    <row r="21" spans="1:18" ht="45" customHeight="1" thickBot="1">
      <c r="A21" s="38" t="s">
        <v>12</v>
      </c>
      <c r="B21" s="85" t="s">
        <v>121</v>
      </c>
      <c r="C21" s="88">
        <v>11524</v>
      </c>
      <c r="D21" s="88">
        <v>11524</v>
      </c>
      <c r="E21" s="27">
        <f>SUM(D21*100/C21)</f>
        <v>100</v>
      </c>
      <c r="F21" s="26"/>
      <c r="G21" s="27">
        <f t="shared" si="1"/>
        <v>0</v>
      </c>
      <c r="H21" s="26"/>
      <c r="I21" s="27">
        <f t="shared" si="4"/>
        <v>0</v>
      </c>
      <c r="J21" s="130">
        <v>24.8</v>
      </c>
      <c r="K21" s="27">
        <f t="shared" si="2"/>
        <v>0.21520305449496702</v>
      </c>
      <c r="L21" s="26"/>
      <c r="M21" s="27">
        <f t="shared" si="5"/>
        <v>0</v>
      </c>
      <c r="N21" s="131">
        <v>9170</v>
      </c>
      <c r="O21" s="27">
        <f t="shared" si="3"/>
        <v>79.57306490801805</v>
      </c>
      <c r="P21" s="133">
        <v>8</v>
      </c>
      <c r="Q21" s="135">
        <v>0.2467047998010445</v>
      </c>
      <c r="R21" s="86"/>
    </row>
    <row r="22" spans="1:18" ht="44.25" customHeight="1" thickBot="1">
      <c r="A22" s="38" t="s">
        <v>13</v>
      </c>
      <c r="B22" s="85" t="s">
        <v>122</v>
      </c>
      <c r="C22" s="88">
        <v>22599.3</v>
      </c>
      <c r="D22" s="129">
        <v>16145</v>
      </c>
      <c r="E22" s="27">
        <f>SUM(D22*100/C22)</f>
        <v>71.44026584894223</v>
      </c>
      <c r="F22" s="129">
        <v>6454.3</v>
      </c>
      <c r="G22" s="27">
        <f t="shared" si="1"/>
        <v>28.55973415105778</v>
      </c>
      <c r="H22" s="26"/>
      <c r="I22" s="27">
        <f t="shared" si="4"/>
        <v>0</v>
      </c>
      <c r="J22" s="130">
        <v>35.4</v>
      </c>
      <c r="K22" s="27">
        <f t="shared" si="2"/>
        <v>0.1566420198855717</v>
      </c>
      <c r="L22" s="26"/>
      <c r="M22" s="27">
        <f t="shared" si="5"/>
        <v>0</v>
      </c>
      <c r="N22" s="131">
        <v>17101.9</v>
      </c>
      <c r="O22" s="27">
        <f t="shared" si="3"/>
        <v>75.67446779325024</v>
      </c>
      <c r="P22" s="133">
        <v>15</v>
      </c>
      <c r="Q22" s="135">
        <v>0.0464506884608748</v>
      </c>
      <c r="R22" s="7"/>
    </row>
    <row r="23" spans="1:17" ht="17.25">
      <c r="A23" s="73"/>
      <c r="B23" s="74" t="s">
        <v>22</v>
      </c>
      <c r="C23" s="75">
        <v>4422207</v>
      </c>
      <c r="D23" s="75">
        <v>3285949.7999999993</v>
      </c>
      <c r="E23" s="27">
        <v>74.3056532631783</v>
      </c>
      <c r="F23" s="75">
        <v>678409.4</v>
      </c>
      <c r="G23" s="27">
        <v>15.340968887254713</v>
      </c>
      <c r="H23" s="79">
        <v>37228.9</v>
      </c>
      <c r="I23" s="27">
        <v>0.8418624456069107</v>
      </c>
      <c r="J23" s="78">
        <v>33150.100000000006</v>
      </c>
      <c r="K23" s="27">
        <v>0.749627957262064</v>
      </c>
      <c r="L23" s="75">
        <v>25839.5</v>
      </c>
      <c r="M23" s="77">
        <v>1.8856796280702273</v>
      </c>
      <c r="N23" s="75">
        <v>3009476.5</v>
      </c>
      <c r="O23" s="27">
        <v>68.05372294874482</v>
      </c>
      <c r="P23" s="74">
        <v>1813</v>
      </c>
      <c r="Q23" s="76">
        <v>0.841</v>
      </c>
    </row>
    <row r="24" spans="2:17" s="11" customFormat="1" ht="16.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7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7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</sheetData>
  <sheetProtection/>
  <protectedRanges>
    <protectedRange sqref="D9" name="Range2_1_2_1"/>
    <protectedRange sqref="F9" name="Range2_1_2_1_1"/>
    <protectedRange sqref="H9" name="Range2_1_2_1_2"/>
    <protectedRange sqref="D10" name="Range2_1_2_1_2_1"/>
    <protectedRange sqref="F10" name="Range2_1_2_1_2_2"/>
    <protectedRange sqref="D11" name="Range2_1_2_1_2_3"/>
    <protectedRange sqref="F11" name="Range2_1_2_1_2_4"/>
    <protectedRange sqref="D14" name="Range2_1_2_1_2_5"/>
    <protectedRange sqref="F14" name="Range2_1_2_1_2_6"/>
    <protectedRange sqref="D12" name="Range2_1_2_1_2_7"/>
    <protectedRange sqref="F12" name="Range2_1_2_1_2_8"/>
    <protectedRange sqref="D13" name="Range2_1_2_1_2_9"/>
    <protectedRange sqref="F13" name="Range2_1_2_1_2_10"/>
    <protectedRange sqref="D15" name="Range2_1_2_1_2_11"/>
    <protectedRange sqref="F15" name="Range2_1_2_1_2_12"/>
    <protectedRange sqref="D16" name="Range2_1_2_1_2_13"/>
    <protectedRange sqref="F16" name="Range2_1_2_1_2_14"/>
    <protectedRange sqref="H16" name="Range2_1_2_1_2_15"/>
    <protectedRange sqref="D17" name="Range2_1_2_1_2_16"/>
    <protectedRange sqref="F17" name="Range2_1_2_1_2_17"/>
    <protectedRange sqref="H17" name="Range2_1_2_1_2_18"/>
    <protectedRange sqref="D18" name="Range2_1_2_1_2_19"/>
    <protectedRange sqref="F18" name="Range2_1_2_1_2_20"/>
    <protectedRange sqref="H18" name="Range2_1_2_1_2_21"/>
    <protectedRange sqref="D19" name="Range2_1_2_1_2_22"/>
    <protectedRange sqref="F19" name="Range2_1_2_1_2_23"/>
    <protectedRange sqref="H19" name="Range2_1_2_1_2_24"/>
    <protectedRange sqref="D20" name="Range2_1_2_1_2_25"/>
    <protectedRange sqref="F20" name="Range2_1_2_1_2_26"/>
    <protectedRange sqref="D22" name="Range2_1_2_1_2_27"/>
    <protectedRange sqref="F22" name="Range2_1_2_1_2_28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32" bottom="0.19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F5">
      <selection activeCell="I9" sqref="I9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9.19921875" style="2" customWidth="1"/>
    <col min="9" max="9" width="6.3984375" style="2" customWidth="1"/>
    <col min="10" max="10" width="7.5" style="2" customWidth="1"/>
    <col min="11" max="11" width="6.59765625" style="2" customWidth="1"/>
    <col min="12" max="12" width="6.1992187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8984375" style="2" customWidth="1"/>
    <col min="17" max="17" width="8.0976562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 t="s">
        <v>135</v>
      </c>
      <c r="O3" s="156"/>
      <c r="P3" s="156"/>
      <c r="Q3" s="156"/>
    </row>
    <row r="4" spans="2:17" ht="17.25">
      <c r="B4" s="4"/>
      <c r="P4" s="2" t="s">
        <v>53</v>
      </c>
      <c r="Q4" s="8"/>
    </row>
    <row r="5" spans="1:17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49</v>
      </c>
      <c r="K5" s="161" t="s">
        <v>45</v>
      </c>
      <c r="L5" s="159" t="s">
        <v>50</v>
      </c>
      <c r="M5" s="161" t="s">
        <v>45</v>
      </c>
      <c r="N5" s="160" t="s">
        <v>51</v>
      </c>
      <c r="O5" s="161" t="s">
        <v>45</v>
      </c>
      <c r="P5" s="159" t="s">
        <v>52</v>
      </c>
      <c r="Q5" s="161" t="s">
        <v>47</v>
      </c>
    </row>
    <row r="6" spans="1:17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60"/>
      <c r="O6" s="161"/>
      <c r="P6" s="159"/>
      <c r="Q6" s="161"/>
    </row>
    <row r="7" spans="1:17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25"/>
      <c r="L7" s="159"/>
      <c r="M7" s="25"/>
      <c r="N7" s="160"/>
      <c r="O7" s="25"/>
      <c r="P7" s="159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9.5" customHeight="1">
      <c r="A9" s="38" t="s">
        <v>0</v>
      </c>
      <c r="B9" s="35" t="s">
        <v>66</v>
      </c>
      <c r="C9" s="26">
        <v>426663.1</v>
      </c>
      <c r="D9" s="26">
        <v>210114.1</v>
      </c>
      <c r="E9" s="27">
        <f>SUM(D9*100/C9)</f>
        <v>49.24590385247752</v>
      </c>
      <c r="F9" s="26">
        <v>92764.1</v>
      </c>
      <c r="G9" s="27">
        <f>SUM(F9*100/C9)</f>
        <v>21.741767685089243</v>
      </c>
      <c r="H9" s="26">
        <v>3345</v>
      </c>
      <c r="I9" s="27">
        <f>SUM(H9*100/C9)</f>
        <v>0.7839909286741694</v>
      </c>
      <c r="J9" s="36">
        <v>3458.9</v>
      </c>
      <c r="K9" s="27">
        <f>SUM(J9*100/C9)</f>
        <v>0.8106864643321628</v>
      </c>
      <c r="L9" s="26"/>
      <c r="M9" s="27"/>
      <c r="N9" s="26">
        <v>259348.9</v>
      </c>
      <c r="O9" s="27">
        <f>SUM(N9*100/C9)</f>
        <v>60.78540656550801</v>
      </c>
      <c r="P9" s="37">
        <v>132</v>
      </c>
      <c r="Q9" s="24">
        <v>0.44</v>
      </c>
      <c r="R9" s="21"/>
    </row>
    <row r="10" spans="1:18" ht="45.75" customHeight="1">
      <c r="A10" s="38" t="s">
        <v>1</v>
      </c>
      <c r="B10" s="35" t="s">
        <v>67</v>
      </c>
      <c r="C10" s="26">
        <v>453346.6</v>
      </c>
      <c r="D10" s="26">
        <v>237218.3</v>
      </c>
      <c r="E10" s="27">
        <f>SUM(D10*100/C10)</f>
        <v>52.326034870450115</v>
      </c>
      <c r="F10" s="26">
        <v>69964.3</v>
      </c>
      <c r="G10" s="27">
        <f>SUM(F10*100/C10)</f>
        <v>15.432849832776954</v>
      </c>
      <c r="H10" s="26">
        <v>2688.5</v>
      </c>
      <c r="I10" s="27">
        <f>SUM(H10*100/C10)</f>
        <v>0.5930341156192636</v>
      </c>
      <c r="J10" s="36">
        <v>418.6</v>
      </c>
      <c r="K10" s="27">
        <f>SUM(J10*100/C10)</f>
        <v>0.09233553312189835</v>
      </c>
      <c r="L10" s="32"/>
      <c r="M10" s="27"/>
      <c r="N10" s="26">
        <v>233459.7</v>
      </c>
      <c r="O10" s="27">
        <f>SUM(N10*100/C10)</f>
        <v>51.49695619201732</v>
      </c>
      <c r="P10" s="37">
        <v>145</v>
      </c>
      <c r="Q10" s="24">
        <v>0.05</v>
      </c>
      <c r="R10" s="7"/>
    </row>
    <row r="11" spans="1:18" s="15" customFormat="1" ht="42.75" customHeight="1" thickBot="1">
      <c r="A11" s="38" t="s">
        <v>2</v>
      </c>
      <c r="B11" s="35" t="s">
        <v>68</v>
      </c>
      <c r="C11" s="26">
        <v>355083.9</v>
      </c>
      <c r="D11" s="26">
        <v>145591.4</v>
      </c>
      <c r="E11" s="27">
        <f>SUM(D11*100/C11)</f>
        <v>41.00197164670096</v>
      </c>
      <c r="F11" s="26">
        <v>51523</v>
      </c>
      <c r="G11" s="27">
        <f>SUM(F11*100/C11)</f>
        <v>14.510091840266483</v>
      </c>
      <c r="H11" s="26"/>
      <c r="I11" s="27">
        <f>SUM(H11*100/C11)</f>
        <v>0</v>
      </c>
      <c r="J11" s="36">
        <v>2565.7</v>
      </c>
      <c r="K11" s="27">
        <f>SUM(J11*100/C11)</f>
        <v>0.7225616255763777</v>
      </c>
      <c r="L11" s="26"/>
      <c r="M11" s="27">
        <f>SUM(L11*100/C11)</f>
        <v>0</v>
      </c>
      <c r="N11" s="26">
        <v>145241.8</v>
      </c>
      <c r="O11" s="27">
        <f>SUM(N11*100/C11)</f>
        <v>40.90351604226493</v>
      </c>
      <c r="P11" s="37">
        <v>90</v>
      </c>
      <c r="Q11" s="24">
        <v>8.11</v>
      </c>
      <c r="R11" s="43"/>
    </row>
    <row r="12" spans="1:18" ht="29.25" customHeight="1" thickBot="1">
      <c r="A12" s="17"/>
      <c r="B12" s="39" t="s">
        <v>22</v>
      </c>
      <c r="C12" s="40">
        <v>1235093.6</v>
      </c>
      <c r="D12" s="40">
        <f>SUM(D9:D11)</f>
        <v>592923.8</v>
      </c>
      <c r="E12" s="27">
        <f>SUM(D12*100/C12)</f>
        <v>48.00638591277617</v>
      </c>
      <c r="F12" s="40">
        <v>214251.40000000002</v>
      </c>
      <c r="G12" s="27">
        <f>SUM(F12*100/C12)</f>
        <v>17.346976779735563</v>
      </c>
      <c r="H12" s="40">
        <v>6033.5</v>
      </c>
      <c r="I12" s="27">
        <v>0.4885054865477402</v>
      </c>
      <c r="J12" s="40">
        <v>6443.2</v>
      </c>
      <c r="K12" s="27">
        <f>SUM(J12*100/C12)</f>
        <v>0.5216770615603545</v>
      </c>
      <c r="L12" s="40">
        <v>0</v>
      </c>
      <c r="M12" s="27">
        <v>0</v>
      </c>
      <c r="N12" s="40">
        <v>638050.3999999999</v>
      </c>
      <c r="O12" s="27">
        <f>SUM(N12*100/C12)</f>
        <v>51.660084709369386</v>
      </c>
      <c r="P12" s="42">
        <v>367</v>
      </c>
      <c r="Q12" s="100">
        <v>2.87</v>
      </c>
      <c r="R12" s="10"/>
    </row>
    <row r="14" spans="2:17" s="11" customFormat="1" ht="16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7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</sheetData>
  <sheetProtection/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29" bottom="0.2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T14" sqref="T14"/>
    </sheetView>
  </sheetViews>
  <sheetFormatPr defaultColWidth="8.796875" defaultRowHeight="15"/>
  <cols>
    <col min="1" max="1" width="2.8984375" style="2" customWidth="1"/>
    <col min="2" max="2" width="14" style="2" customWidth="1"/>
    <col min="3" max="3" width="4" style="2" customWidth="1"/>
    <col min="4" max="4" width="11.09765625" style="2" customWidth="1"/>
    <col min="5" max="5" width="14.3984375" style="2" customWidth="1"/>
    <col min="6" max="6" width="6.69921875" style="2" customWidth="1"/>
    <col min="7" max="7" width="10.69921875" style="2" customWidth="1"/>
    <col min="8" max="8" width="5.59765625" style="2" customWidth="1"/>
    <col min="9" max="9" width="7.8984375" style="2" customWidth="1"/>
    <col min="10" max="10" width="4.59765625" style="2" customWidth="1"/>
    <col min="11" max="11" width="7.59765625" style="2" customWidth="1"/>
    <col min="12" max="12" width="5.09765625" style="2" customWidth="1"/>
    <col min="13" max="13" width="10.5" style="2" customWidth="1"/>
    <col min="14" max="14" width="7" style="2" customWidth="1"/>
    <col min="15" max="15" width="10.69921875" style="2" customWidth="1"/>
    <col min="16" max="16" width="5.59765625" style="2" customWidth="1"/>
    <col min="17" max="17" width="5.8984375" style="2" customWidth="1"/>
    <col min="18" max="18" width="6.3984375" style="2" customWidth="1"/>
    <col min="19" max="19" width="26.19921875" style="2" customWidth="1"/>
    <col min="20" max="20" width="10.3984375" style="2" customWidth="1"/>
    <col min="21" max="21" width="10.8984375" style="2" customWidth="1"/>
    <col min="22" max="16384" width="9" style="2" customWidth="1"/>
  </cols>
  <sheetData>
    <row r="1" spans="1:18" ht="59.25" customHeight="1">
      <c r="A1" s="155" t="s">
        <v>150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2"/>
    </row>
    <row r="2" spans="2:18" ht="17.25">
      <c r="B2" s="4"/>
      <c r="C2" s="4"/>
      <c r="Q2" s="2" t="s">
        <v>53</v>
      </c>
      <c r="R2" s="8"/>
    </row>
    <row r="3" spans="1:18" ht="27.75" customHeight="1">
      <c r="A3" s="157" t="s">
        <v>20</v>
      </c>
      <c r="B3" s="167" t="s">
        <v>21</v>
      </c>
      <c r="C3" s="159" t="s">
        <v>124</v>
      </c>
      <c r="D3" s="159" t="s">
        <v>42</v>
      </c>
      <c r="E3" s="160" t="s">
        <v>44</v>
      </c>
      <c r="F3" s="161" t="s">
        <v>45</v>
      </c>
      <c r="G3" s="160" t="s">
        <v>46</v>
      </c>
      <c r="H3" s="161" t="s">
        <v>45</v>
      </c>
      <c r="I3" s="160" t="s">
        <v>48</v>
      </c>
      <c r="J3" s="161" t="s">
        <v>45</v>
      </c>
      <c r="K3" s="159" t="s">
        <v>49</v>
      </c>
      <c r="L3" s="161" t="s">
        <v>45</v>
      </c>
      <c r="M3" s="159" t="s">
        <v>50</v>
      </c>
      <c r="N3" s="161" t="s">
        <v>45</v>
      </c>
      <c r="O3" s="160" t="s">
        <v>51</v>
      </c>
      <c r="P3" s="161" t="s">
        <v>45</v>
      </c>
      <c r="Q3" s="159" t="s">
        <v>52</v>
      </c>
      <c r="R3" s="161" t="s">
        <v>47</v>
      </c>
    </row>
    <row r="4" spans="1:18" ht="72" customHeight="1">
      <c r="A4" s="157"/>
      <c r="B4" s="168"/>
      <c r="C4" s="159"/>
      <c r="D4" s="159"/>
      <c r="E4" s="160"/>
      <c r="F4" s="161"/>
      <c r="G4" s="160"/>
      <c r="H4" s="161"/>
      <c r="I4" s="160"/>
      <c r="J4" s="161"/>
      <c r="K4" s="159"/>
      <c r="L4" s="161"/>
      <c r="M4" s="159"/>
      <c r="N4" s="161"/>
      <c r="O4" s="160"/>
      <c r="P4" s="161"/>
      <c r="Q4" s="159"/>
      <c r="R4" s="161"/>
    </row>
    <row r="5" spans="1:18" ht="13.5" customHeight="1" hidden="1">
      <c r="A5" s="157"/>
      <c r="B5" s="169"/>
      <c r="C5" s="80"/>
      <c r="D5" s="159"/>
      <c r="E5" s="160"/>
      <c r="F5" s="161"/>
      <c r="G5" s="160"/>
      <c r="H5" s="161"/>
      <c r="I5" s="160"/>
      <c r="J5" s="161"/>
      <c r="K5" s="159"/>
      <c r="L5" s="25"/>
      <c r="M5" s="159"/>
      <c r="N5" s="25"/>
      <c r="O5" s="160"/>
      <c r="P5" s="25"/>
      <c r="Q5" s="159"/>
      <c r="R5" s="25"/>
    </row>
    <row r="6" spans="1:19" s="6" customFormat="1" ht="14.25" customHeight="1">
      <c r="A6" s="16">
        <v>1</v>
      </c>
      <c r="B6" s="16">
        <v>2</v>
      </c>
      <c r="C6" s="16"/>
      <c r="D6" s="16">
        <v>3</v>
      </c>
      <c r="E6" s="16">
        <v>4</v>
      </c>
      <c r="F6" s="22">
        <v>5</v>
      </c>
      <c r="G6" s="16">
        <v>6</v>
      </c>
      <c r="H6" s="22">
        <v>7</v>
      </c>
      <c r="I6" s="16">
        <v>8</v>
      </c>
      <c r="J6" s="22">
        <v>9</v>
      </c>
      <c r="K6" s="16">
        <v>10</v>
      </c>
      <c r="L6" s="22">
        <v>11</v>
      </c>
      <c r="M6" s="16">
        <v>12</v>
      </c>
      <c r="N6" s="22">
        <v>13</v>
      </c>
      <c r="O6" s="16">
        <v>14</v>
      </c>
      <c r="P6" s="22">
        <v>15</v>
      </c>
      <c r="Q6" s="20">
        <v>16</v>
      </c>
      <c r="R6" s="22">
        <v>17</v>
      </c>
      <c r="S6" s="5"/>
    </row>
    <row r="7" spans="1:19" ht="27" customHeight="1">
      <c r="A7" s="38" t="s">
        <v>0</v>
      </c>
      <c r="B7" s="35" t="s">
        <v>123</v>
      </c>
      <c r="C7" s="87">
        <v>9</v>
      </c>
      <c r="D7" s="75">
        <v>13352584.399999999</v>
      </c>
      <c r="E7" s="75">
        <v>8482973.1</v>
      </c>
      <c r="F7" s="77">
        <f aca="true" t="shared" si="0" ref="F7:F18">SUM(E7/D7*100)</f>
        <v>63.53057090580907</v>
      </c>
      <c r="G7" s="75">
        <v>3381940.4000000004</v>
      </c>
      <c r="H7" s="150">
        <f>SUM(G7/D7*100)</f>
        <v>25.327983697298333</v>
      </c>
      <c r="I7" s="79">
        <v>0</v>
      </c>
      <c r="J7" s="150">
        <f>I7/D7*100</f>
        <v>0</v>
      </c>
      <c r="K7" s="78">
        <v>178689.90000000002</v>
      </c>
      <c r="L7" s="77">
        <v>1.3382420559723258</v>
      </c>
      <c r="M7" s="75">
        <v>-475024</v>
      </c>
      <c r="N7" s="151">
        <f>SUM(M7/D7*100)</f>
        <v>-3.5575435119511405</v>
      </c>
      <c r="O7" s="75">
        <v>7428081.1</v>
      </c>
      <c r="P7" s="152">
        <f>SUM(O7/D7*100)</f>
        <v>55.630287571895074</v>
      </c>
      <c r="Q7" s="74">
        <v>3252</v>
      </c>
      <c r="R7" s="76">
        <v>1.32</v>
      </c>
      <c r="S7" s="153"/>
    </row>
    <row r="8" spans="1:18" ht="33.75" customHeight="1">
      <c r="A8" s="38" t="s">
        <v>1</v>
      </c>
      <c r="B8" s="35" t="s">
        <v>125</v>
      </c>
      <c r="C8" s="87">
        <v>6</v>
      </c>
      <c r="D8" s="40">
        <v>2736387</v>
      </c>
      <c r="E8" s="40">
        <v>2020518.4</v>
      </c>
      <c r="F8" s="149">
        <f t="shared" si="0"/>
        <v>73.8389124052994</v>
      </c>
      <c r="G8" s="40">
        <v>385804.8</v>
      </c>
      <c r="H8" s="150">
        <f aca="true" t="shared" si="1" ref="H8:H18">SUM(G8/D8*100)</f>
        <v>14.099058356877151</v>
      </c>
      <c r="I8" s="40">
        <v>21009</v>
      </c>
      <c r="J8" s="150">
        <f aca="true" t="shared" si="2" ref="J8:J18">I8/D8*100</f>
        <v>0.7677642087906426</v>
      </c>
      <c r="K8" s="40">
        <v>29208.5</v>
      </c>
      <c r="L8" s="23">
        <v>1.0674111520044496</v>
      </c>
      <c r="M8" s="40">
        <v>-13002.4</v>
      </c>
      <c r="N8" s="151">
        <f aca="true" t="shared" si="3" ref="N8:N18">SUM(M8/D8*100)</f>
        <v>-0.4751667070483817</v>
      </c>
      <c r="O8" s="40">
        <v>1958494.7999999998</v>
      </c>
      <c r="P8" s="152">
        <f aca="true" t="shared" si="4" ref="P8:P18">SUM(O8/D8*100)</f>
        <v>71.57228856883181</v>
      </c>
      <c r="Q8" s="42">
        <v>1302</v>
      </c>
      <c r="R8" s="91">
        <v>0.57</v>
      </c>
    </row>
    <row r="9" spans="1:19" s="146" customFormat="1" ht="38.25" customHeight="1">
      <c r="A9" s="38" t="s">
        <v>2</v>
      </c>
      <c r="B9" s="35" t="s">
        <v>126</v>
      </c>
      <c r="C9" s="87">
        <v>4</v>
      </c>
      <c r="D9" s="40">
        <v>1329128.1</v>
      </c>
      <c r="E9" s="40">
        <v>1011254.8</v>
      </c>
      <c r="F9" s="149">
        <f t="shared" si="0"/>
        <v>76.08407346139172</v>
      </c>
      <c r="G9" s="40">
        <v>174912.5</v>
      </c>
      <c r="H9" s="150">
        <f t="shared" si="1"/>
        <v>13.159942973141565</v>
      </c>
      <c r="I9" s="40">
        <v>4548.7</v>
      </c>
      <c r="J9" s="150">
        <f t="shared" si="2"/>
        <v>0.3422318736621398</v>
      </c>
      <c r="K9" s="40">
        <v>4591.46</v>
      </c>
      <c r="L9" s="27">
        <v>0.34544902030135394</v>
      </c>
      <c r="M9" s="40">
        <v>1483.3</v>
      </c>
      <c r="N9" s="151">
        <f t="shared" si="3"/>
        <v>0.11159947637853716</v>
      </c>
      <c r="O9" s="40">
        <v>957676.5</v>
      </c>
      <c r="P9" s="152">
        <f t="shared" si="4"/>
        <v>72.05298721771062</v>
      </c>
      <c r="Q9" s="42">
        <v>709</v>
      </c>
      <c r="R9" s="91">
        <v>0.025</v>
      </c>
      <c r="S9" s="2"/>
    </row>
    <row r="10" spans="1:19" s="15" customFormat="1" ht="32.25" customHeight="1">
      <c r="A10" s="38" t="s">
        <v>3</v>
      </c>
      <c r="B10" s="35" t="s">
        <v>127</v>
      </c>
      <c r="C10" s="87">
        <v>7</v>
      </c>
      <c r="D10" s="40">
        <v>2818105.1999999997</v>
      </c>
      <c r="E10" s="40">
        <v>1933973.8</v>
      </c>
      <c r="F10" s="149">
        <f t="shared" si="0"/>
        <v>68.62674253608418</v>
      </c>
      <c r="G10" s="40">
        <v>236012.8</v>
      </c>
      <c r="H10" s="150">
        <f t="shared" si="1"/>
        <v>8.374875430484284</v>
      </c>
      <c r="I10" s="40">
        <v>12612</v>
      </c>
      <c r="J10" s="150">
        <f t="shared" si="2"/>
        <v>0.44753474781566005</v>
      </c>
      <c r="K10" s="40">
        <v>18671.2</v>
      </c>
      <c r="L10" s="27">
        <v>0.6625444642733707</v>
      </c>
      <c r="M10" s="40">
        <v>-4285.7</v>
      </c>
      <c r="N10" s="151">
        <f t="shared" si="3"/>
        <v>-0.15207736034836458</v>
      </c>
      <c r="O10" s="40">
        <v>2078961.1</v>
      </c>
      <c r="P10" s="152">
        <f t="shared" si="4"/>
        <v>73.77159305479441</v>
      </c>
      <c r="Q10" s="42">
        <v>1413</v>
      </c>
      <c r="R10" s="101">
        <v>0.69</v>
      </c>
      <c r="S10" s="2"/>
    </row>
    <row r="11" spans="1:24" s="104" customFormat="1" ht="30.75" customHeight="1">
      <c r="A11" s="38" t="s">
        <v>4</v>
      </c>
      <c r="B11" s="35" t="s">
        <v>128</v>
      </c>
      <c r="C11" s="87">
        <v>8</v>
      </c>
      <c r="D11" s="40">
        <v>2388428.5999999996</v>
      </c>
      <c r="E11" s="40">
        <v>1942875.9000000001</v>
      </c>
      <c r="F11" s="149">
        <f t="shared" si="0"/>
        <v>81.34536238596375</v>
      </c>
      <c r="G11" s="40">
        <v>205362.4</v>
      </c>
      <c r="H11" s="150">
        <f t="shared" si="1"/>
        <v>8.598222278865695</v>
      </c>
      <c r="I11" s="40">
        <v>0</v>
      </c>
      <c r="J11" s="150">
        <f t="shared" si="2"/>
        <v>0</v>
      </c>
      <c r="K11" s="40">
        <v>36524</v>
      </c>
      <c r="L11" s="27">
        <v>1.5292062739493242</v>
      </c>
      <c r="M11" s="40">
        <v>3404.2</v>
      </c>
      <c r="N11" s="151">
        <f t="shared" si="3"/>
        <v>0.14252885767654935</v>
      </c>
      <c r="O11" s="40">
        <v>1697882.9000000001</v>
      </c>
      <c r="P11" s="152">
        <f t="shared" si="4"/>
        <v>71.08786505068649</v>
      </c>
      <c r="Q11" s="42">
        <v>1101</v>
      </c>
      <c r="R11" s="91">
        <v>1.7</v>
      </c>
      <c r="S11" s="2"/>
      <c r="T11" s="15"/>
      <c r="U11" s="15"/>
      <c r="V11" s="15"/>
      <c r="W11" s="15"/>
      <c r="X11" s="15"/>
    </row>
    <row r="12" spans="1:19" s="15" customFormat="1" ht="31.5" customHeight="1">
      <c r="A12" s="38" t="s">
        <v>5</v>
      </c>
      <c r="B12" s="35" t="s">
        <v>129</v>
      </c>
      <c r="C12" s="87">
        <v>14</v>
      </c>
      <c r="D12" s="75">
        <v>4422207</v>
      </c>
      <c r="E12" s="75">
        <v>3285949.7999999993</v>
      </c>
      <c r="F12" s="149">
        <f t="shared" si="0"/>
        <v>74.3056532631783</v>
      </c>
      <c r="G12" s="75">
        <v>678409.4</v>
      </c>
      <c r="H12" s="150">
        <f t="shared" si="1"/>
        <v>15.340968887254714</v>
      </c>
      <c r="I12" s="79">
        <v>37228.9</v>
      </c>
      <c r="J12" s="150">
        <f t="shared" si="2"/>
        <v>0.8418624456069107</v>
      </c>
      <c r="K12" s="78">
        <v>33150.100000000006</v>
      </c>
      <c r="L12" s="27">
        <v>0.749627957262064</v>
      </c>
      <c r="M12" s="75">
        <v>25839.5</v>
      </c>
      <c r="N12" s="151">
        <f t="shared" si="3"/>
        <v>0.5843123128338407</v>
      </c>
      <c r="O12" s="75">
        <v>3009476.5</v>
      </c>
      <c r="P12" s="152">
        <f t="shared" si="4"/>
        <v>68.05372294874482</v>
      </c>
      <c r="Q12" s="74">
        <v>1813</v>
      </c>
      <c r="R12" s="76">
        <v>0.841</v>
      </c>
      <c r="S12" s="2"/>
    </row>
    <row r="13" spans="1:19" s="15" customFormat="1" ht="30" customHeight="1">
      <c r="A13" s="38" t="s">
        <v>6</v>
      </c>
      <c r="B13" s="35" t="s">
        <v>130</v>
      </c>
      <c r="C13" s="87">
        <v>8</v>
      </c>
      <c r="D13" s="40">
        <v>3088415.6</v>
      </c>
      <c r="E13" s="40">
        <v>2258584.1</v>
      </c>
      <c r="F13" s="149">
        <f t="shared" si="0"/>
        <v>73.13083446411811</v>
      </c>
      <c r="G13" s="40">
        <v>426180.8</v>
      </c>
      <c r="H13" s="150">
        <f t="shared" si="1"/>
        <v>13.799334519615819</v>
      </c>
      <c r="I13" s="40">
        <v>25380</v>
      </c>
      <c r="J13" s="150">
        <f t="shared" si="2"/>
        <v>0.8217805919643715</v>
      </c>
      <c r="K13" s="40">
        <v>65927.5</v>
      </c>
      <c r="L13" s="23">
        <v>2.13467060586017</v>
      </c>
      <c r="M13" s="40">
        <v>-53497</v>
      </c>
      <c r="N13" s="151">
        <f t="shared" si="3"/>
        <v>-1.7321826764506691</v>
      </c>
      <c r="O13" s="40">
        <v>2087807.8000000003</v>
      </c>
      <c r="P13" s="152">
        <f t="shared" si="4"/>
        <v>67.60125806902414</v>
      </c>
      <c r="Q13" s="42">
        <v>1312</v>
      </c>
      <c r="R13" s="91">
        <v>1.46</v>
      </c>
      <c r="S13" s="2"/>
    </row>
    <row r="14" spans="1:19" s="15" customFormat="1" ht="31.5" customHeight="1">
      <c r="A14" s="38" t="s">
        <v>7</v>
      </c>
      <c r="B14" s="85" t="s">
        <v>133</v>
      </c>
      <c r="C14" s="148">
        <v>7</v>
      </c>
      <c r="D14" s="40">
        <v>2769281.8000000003</v>
      </c>
      <c r="E14" s="40">
        <v>1715490.2999999998</v>
      </c>
      <c r="F14" s="149">
        <f t="shared" si="0"/>
        <v>61.94711928558515</v>
      </c>
      <c r="G14" s="40">
        <v>341266.9</v>
      </c>
      <c r="H14" s="150">
        <f t="shared" si="1"/>
        <v>12.323299853413257</v>
      </c>
      <c r="I14" s="40">
        <v>0</v>
      </c>
      <c r="J14" s="150">
        <f t="shared" si="2"/>
        <v>0</v>
      </c>
      <c r="K14" s="40">
        <v>8726.2</v>
      </c>
      <c r="L14" s="23">
        <v>0.31510697105653895</v>
      </c>
      <c r="M14" s="40">
        <v>-13395</v>
      </c>
      <c r="N14" s="151">
        <f t="shared" si="3"/>
        <v>-0.4836994198279134</v>
      </c>
      <c r="O14" s="40">
        <v>1766200</v>
      </c>
      <c r="P14" s="152">
        <f t="shared" si="4"/>
        <v>63.77826915267344</v>
      </c>
      <c r="Q14" s="118">
        <v>1160</v>
      </c>
      <c r="R14" s="147">
        <v>0.0186</v>
      </c>
      <c r="S14" s="2"/>
    </row>
    <row r="15" spans="1:19" s="15" customFormat="1" ht="36.75" customHeight="1" thickBot="1">
      <c r="A15" s="38" t="s">
        <v>8</v>
      </c>
      <c r="B15" s="85" t="s">
        <v>134</v>
      </c>
      <c r="C15" s="148">
        <v>3</v>
      </c>
      <c r="D15" s="40">
        <v>698246.2000000001</v>
      </c>
      <c r="E15" s="40">
        <v>531491.4</v>
      </c>
      <c r="F15" s="149">
        <f t="shared" si="0"/>
        <v>76.11805119741432</v>
      </c>
      <c r="G15" s="40">
        <v>29919.2</v>
      </c>
      <c r="H15" s="150">
        <f t="shared" si="1"/>
        <v>4.284906956887126</v>
      </c>
      <c r="I15" s="40">
        <v>0</v>
      </c>
      <c r="J15" s="150">
        <f t="shared" si="2"/>
        <v>0</v>
      </c>
      <c r="K15" s="40">
        <v>4724.200000000001</v>
      </c>
      <c r="L15" s="41">
        <v>1.6773241434009514</v>
      </c>
      <c r="M15" s="40"/>
      <c r="N15" s="151">
        <f t="shared" si="3"/>
        <v>0</v>
      </c>
      <c r="O15" s="40">
        <v>463920.7</v>
      </c>
      <c r="P15" s="152">
        <f t="shared" si="4"/>
        <v>66.4408485144638</v>
      </c>
      <c r="Q15" s="42">
        <v>338</v>
      </c>
      <c r="R15" s="91">
        <v>0.52</v>
      </c>
      <c r="S15" s="2"/>
    </row>
    <row r="16" spans="1:19" s="15" customFormat="1" ht="32.25" customHeight="1" thickBot="1">
      <c r="A16" s="38" t="s">
        <v>9</v>
      </c>
      <c r="B16" s="85" t="s">
        <v>131</v>
      </c>
      <c r="C16" s="148">
        <v>3</v>
      </c>
      <c r="D16" s="40">
        <v>1235093.6</v>
      </c>
      <c r="E16" s="40">
        <v>592923</v>
      </c>
      <c r="F16" s="149">
        <f t="shared" si="0"/>
        <v>48.006321140357294</v>
      </c>
      <c r="G16" s="40">
        <v>214251.40000000002</v>
      </c>
      <c r="H16" s="150">
        <f t="shared" si="1"/>
        <v>17.34697677973556</v>
      </c>
      <c r="I16" s="40">
        <v>6033.5</v>
      </c>
      <c r="J16" s="150">
        <f t="shared" si="2"/>
        <v>0.4885054865477401</v>
      </c>
      <c r="K16" s="40">
        <v>6443.2</v>
      </c>
      <c r="L16" s="27">
        <v>0.5216770615603545</v>
      </c>
      <c r="M16" s="40">
        <v>0</v>
      </c>
      <c r="N16" s="151">
        <f t="shared" si="3"/>
        <v>0</v>
      </c>
      <c r="O16" s="40">
        <v>638050.3999999999</v>
      </c>
      <c r="P16" s="152">
        <f t="shared" si="4"/>
        <v>51.66008470936938</v>
      </c>
      <c r="Q16" s="42">
        <v>367</v>
      </c>
      <c r="R16" s="100">
        <v>2.87</v>
      </c>
      <c r="S16" s="2"/>
    </row>
    <row r="17" spans="1:19" s="15" customFormat="1" ht="33" customHeight="1">
      <c r="A17" s="38" t="s">
        <v>10</v>
      </c>
      <c r="B17" s="85" t="s">
        <v>132</v>
      </c>
      <c r="C17" s="148">
        <v>20</v>
      </c>
      <c r="D17" s="40">
        <v>4851596.3</v>
      </c>
      <c r="E17" s="40">
        <v>3219984.9000000004</v>
      </c>
      <c r="F17" s="149">
        <f t="shared" si="0"/>
        <v>66.36959674488993</v>
      </c>
      <c r="G17" s="40">
        <v>739715.3</v>
      </c>
      <c r="H17" s="150">
        <f t="shared" si="1"/>
        <v>15.246843600734053</v>
      </c>
      <c r="I17" s="40">
        <v>38166.9</v>
      </c>
      <c r="J17" s="150">
        <f t="shared" si="2"/>
        <v>0.7866874661438752</v>
      </c>
      <c r="K17" s="40">
        <v>22579.719999999998</v>
      </c>
      <c r="L17" s="23">
        <v>0.46540805548887065</v>
      </c>
      <c r="M17" s="40">
        <v>286275.5</v>
      </c>
      <c r="N17" s="151">
        <f t="shared" si="3"/>
        <v>5.9006455256798676</v>
      </c>
      <c r="O17" s="40">
        <v>2922485</v>
      </c>
      <c r="P17" s="152">
        <f t="shared" si="4"/>
        <v>60.237596438104305</v>
      </c>
      <c r="Q17" s="42">
        <v>2084</v>
      </c>
      <c r="R17" s="101">
        <v>-7.309</v>
      </c>
      <c r="S17" s="2"/>
    </row>
    <row r="18" spans="1:18" ht="17.25">
      <c r="A18" s="73"/>
      <c r="B18" s="74" t="s">
        <v>22</v>
      </c>
      <c r="C18" s="78">
        <f>SUM(C7:C17)</f>
        <v>89</v>
      </c>
      <c r="D18" s="75">
        <f>SUM(D7:D17)</f>
        <v>39689473.8</v>
      </c>
      <c r="E18" s="75">
        <f>SUM(E7:E17)</f>
        <v>26996019.5</v>
      </c>
      <c r="F18" s="149">
        <f t="shared" si="0"/>
        <v>68.01808367638273</v>
      </c>
      <c r="G18" s="75">
        <f>SUM(G7:G17)</f>
        <v>6813775.900000001</v>
      </c>
      <c r="H18" s="150">
        <f t="shared" si="1"/>
        <v>17.16771538553379</v>
      </c>
      <c r="I18" s="79">
        <f>SUM(I7:I17)</f>
        <v>144979</v>
      </c>
      <c r="J18" s="150">
        <f t="shared" si="2"/>
        <v>0.36528325049247695</v>
      </c>
      <c r="K18" s="78">
        <f>SUM(K7:K17)</f>
        <v>409235.98000000004</v>
      </c>
      <c r="L18" s="31">
        <f>SUM(K18*100/D18)</f>
        <v>1.031094496395163</v>
      </c>
      <c r="M18" s="75">
        <f>SUM(M7:M17)</f>
        <v>-242201.6000000001</v>
      </c>
      <c r="N18" s="151">
        <f t="shared" si="3"/>
        <v>-0.6102413985644731</v>
      </c>
      <c r="O18" s="75">
        <f>SUM(O7:O17)</f>
        <v>25009036.799999997</v>
      </c>
      <c r="P18" s="152">
        <f t="shared" si="4"/>
        <v>63.01176207581769</v>
      </c>
      <c r="Q18" s="74">
        <f>SUM(Q7:Q17)</f>
        <v>14851</v>
      </c>
      <c r="R18" s="102">
        <v>0.246</v>
      </c>
    </row>
    <row r="19" spans="2:19" s="11" customFormat="1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2"/>
      <c r="S19" s="2"/>
    </row>
    <row r="20" spans="2:18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19">
    <mergeCell ref="A1:Q1"/>
    <mergeCell ref="A3:A5"/>
    <mergeCell ref="B3:B5"/>
    <mergeCell ref="D3:D5"/>
    <mergeCell ref="G3:G5"/>
    <mergeCell ref="F3:F5"/>
    <mergeCell ref="L3:L4"/>
    <mergeCell ref="C3:C4"/>
    <mergeCell ref="E3:E5"/>
    <mergeCell ref="H3:H5"/>
    <mergeCell ref="P3:P4"/>
    <mergeCell ref="I3:I5"/>
    <mergeCell ref="O3:O5"/>
    <mergeCell ref="R3:R4"/>
    <mergeCell ref="Q3:Q5"/>
    <mergeCell ref="N3:N4"/>
    <mergeCell ref="J3:J5"/>
    <mergeCell ref="K3:K5"/>
    <mergeCell ref="M3:M5"/>
  </mergeCells>
  <printOptions/>
  <pageMargins left="0.2" right="0.2" top="0.35" bottom="0.2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1">
      <selection activeCell="C15" sqref="C15"/>
    </sheetView>
  </sheetViews>
  <sheetFormatPr defaultColWidth="8.796875" defaultRowHeight="15"/>
  <cols>
    <col min="1" max="1" width="3.8984375" style="2" customWidth="1"/>
    <col min="2" max="2" width="20.0976562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7" style="2" customWidth="1"/>
    <col min="13" max="13" width="5.59765625" style="2" customWidth="1"/>
    <col min="14" max="14" width="9" style="2" customWidth="1"/>
    <col min="15" max="15" width="6.59765625" style="2" customWidth="1"/>
    <col min="16" max="16" width="5.8984375" style="2" customWidth="1"/>
    <col min="17" max="17" width="4.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/>
      <c r="O3" s="156"/>
      <c r="P3" s="156"/>
      <c r="Q3" s="156"/>
    </row>
    <row r="4" spans="2:17" ht="17.25">
      <c r="B4" s="4"/>
      <c r="P4" s="2" t="s">
        <v>53</v>
      </c>
      <c r="Q4" s="8"/>
    </row>
    <row r="5" spans="1:18" ht="27.75" customHeight="1">
      <c r="A5" s="165" t="s">
        <v>103</v>
      </c>
      <c r="B5" s="166" t="s">
        <v>21</v>
      </c>
      <c r="C5" s="164" t="s">
        <v>42</v>
      </c>
      <c r="D5" s="162" t="s">
        <v>44</v>
      </c>
      <c r="E5" s="163" t="s">
        <v>45</v>
      </c>
      <c r="F5" s="162" t="s">
        <v>46</v>
      </c>
      <c r="G5" s="163" t="s">
        <v>45</v>
      </c>
      <c r="H5" s="162" t="s">
        <v>48</v>
      </c>
      <c r="I5" s="163" t="s">
        <v>45</v>
      </c>
      <c r="J5" s="164" t="s">
        <v>49</v>
      </c>
      <c r="K5" s="163" t="s">
        <v>45</v>
      </c>
      <c r="L5" s="164" t="s">
        <v>50</v>
      </c>
      <c r="M5" s="163" t="s">
        <v>45</v>
      </c>
      <c r="N5" s="162" t="s">
        <v>51</v>
      </c>
      <c r="O5" s="163" t="s">
        <v>45</v>
      </c>
      <c r="P5" s="164" t="s">
        <v>52</v>
      </c>
      <c r="Q5" s="163" t="s">
        <v>47</v>
      </c>
      <c r="R5" s="98"/>
    </row>
    <row r="6" spans="1:18" ht="78" customHeight="1">
      <c r="A6" s="165"/>
      <c r="B6" s="166"/>
      <c r="C6" s="164"/>
      <c r="D6" s="162"/>
      <c r="E6" s="163"/>
      <c r="F6" s="162"/>
      <c r="G6" s="163"/>
      <c r="H6" s="162"/>
      <c r="I6" s="163"/>
      <c r="J6" s="164"/>
      <c r="K6" s="163"/>
      <c r="L6" s="164"/>
      <c r="M6" s="163"/>
      <c r="N6" s="162"/>
      <c r="O6" s="163"/>
      <c r="P6" s="164"/>
      <c r="Q6" s="163"/>
      <c r="R6" s="98"/>
    </row>
    <row r="7" spans="1:18" ht="13.5" customHeight="1" hidden="1">
      <c r="A7" s="165"/>
      <c r="B7" s="166"/>
      <c r="C7" s="164"/>
      <c r="D7" s="162"/>
      <c r="E7" s="163"/>
      <c r="F7" s="162"/>
      <c r="G7" s="163"/>
      <c r="H7" s="162"/>
      <c r="I7" s="163"/>
      <c r="J7" s="164"/>
      <c r="K7" s="99"/>
      <c r="L7" s="164"/>
      <c r="M7" s="99"/>
      <c r="N7" s="162"/>
      <c r="O7" s="99"/>
      <c r="P7" s="164"/>
      <c r="Q7" s="99"/>
      <c r="R7" s="98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39.75" customHeight="1" thickBot="1">
      <c r="A9" s="44" t="s">
        <v>58</v>
      </c>
      <c r="B9" s="35" t="s">
        <v>59</v>
      </c>
      <c r="C9" s="26">
        <v>1178445.5</v>
      </c>
      <c r="D9" s="125">
        <v>901925.8</v>
      </c>
      <c r="E9" s="27">
        <f aca="true" t="shared" si="0" ref="E9:E14">SUM(D9*100/C9)</f>
        <v>76.53521524754433</v>
      </c>
      <c r="F9" s="125">
        <v>167056</v>
      </c>
      <c r="G9" s="23">
        <f aca="true" t="shared" si="1" ref="G9:G14">SUM(F9*100/C9)</f>
        <v>14.175963165033936</v>
      </c>
      <c r="H9" s="18"/>
      <c r="I9" s="23">
        <f aca="true" t="shared" si="2" ref="I9:I14">SUM(H9*100/C9)</f>
        <v>0</v>
      </c>
      <c r="J9" s="126">
        <v>4378.8</v>
      </c>
      <c r="K9" s="23">
        <f aca="true" t="shared" si="3" ref="K9:K14">SUM(J9*100/C9)</f>
        <v>0.3715742475999102</v>
      </c>
      <c r="L9" s="18"/>
      <c r="M9" s="23"/>
      <c r="N9" s="124">
        <v>853806.8</v>
      </c>
      <c r="O9" s="23">
        <f aca="true" t="shared" si="4" ref="O9:O14">SUM(N9*100/C9)</f>
        <v>72.45195471491893</v>
      </c>
      <c r="P9" s="127">
        <v>495</v>
      </c>
      <c r="Q9" s="128">
        <v>0.3531293455179678</v>
      </c>
      <c r="R9" s="21"/>
    </row>
    <row r="10" spans="1:18" ht="85.5" customHeight="1" thickBot="1">
      <c r="A10" s="44" t="s">
        <v>1</v>
      </c>
      <c r="B10" s="35" t="s">
        <v>60</v>
      </c>
      <c r="C10" s="26">
        <v>71933</v>
      </c>
      <c r="D10" s="125">
        <v>63405</v>
      </c>
      <c r="E10" s="27">
        <f t="shared" si="0"/>
        <v>88.14452337591926</v>
      </c>
      <c r="F10" s="125"/>
      <c r="G10" s="23">
        <f t="shared" si="1"/>
        <v>0</v>
      </c>
      <c r="H10" s="125">
        <v>8528</v>
      </c>
      <c r="I10" s="23">
        <f t="shared" si="2"/>
        <v>11.855476624080742</v>
      </c>
      <c r="J10" s="126">
        <v>189.4</v>
      </c>
      <c r="K10" s="23">
        <f t="shared" si="3"/>
        <v>0.2633005713650202</v>
      </c>
      <c r="L10" s="18"/>
      <c r="M10" s="23"/>
      <c r="N10" s="124">
        <v>59410.1</v>
      </c>
      <c r="O10" s="23">
        <f t="shared" si="4"/>
        <v>82.59088318296192</v>
      </c>
      <c r="P10" s="127">
        <v>49</v>
      </c>
      <c r="Q10" s="128">
        <v>0.14200690090557516</v>
      </c>
      <c r="R10" s="7"/>
    </row>
    <row r="11" spans="1:18" ht="29.25" customHeight="1">
      <c r="A11" s="44" t="s">
        <v>2</v>
      </c>
      <c r="B11" s="35" t="s">
        <v>61</v>
      </c>
      <c r="C11" s="26">
        <v>330742.4</v>
      </c>
      <c r="D11" s="125">
        <v>215207</v>
      </c>
      <c r="E11" s="27">
        <f t="shared" si="0"/>
        <v>65.0678594579951</v>
      </c>
      <c r="F11" s="125">
        <v>56063</v>
      </c>
      <c r="G11" s="23">
        <f t="shared" si="1"/>
        <v>16.950654043751268</v>
      </c>
      <c r="H11" s="125">
        <v>1916</v>
      </c>
      <c r="I11" s="23">
        <f t="shared" si="2"/>
        <v>0.5793028048414718</v>
      </c>
      <c r="J11" s="126">
        <v>6002</v>
      </c>
      <c r="K11" s="23">
        <f t="shared" si="3"/>
        <v>1.8147053416798087</v>
      </c>
      <c r="L11" s="32"/>
      <c r="M11" s="23">
        <f>SUM(L11*100/C11)</f>
        <v>0</v>
      </c>
      <c r="N11" s="124">
        <v>245080</v>
      </c>
      <c r="O11" s="23">
        <f t="shared" si="4"/>
        <v>74.09996420174734</v>
      </c>
      <c r="P11" s="127">
        <v>176</v>
      </c>
      <c r="Q11" s="128">
        <v>1.4745497672830277</v>
      </c>
      <c r="R11" s="7"/>
    </row>
    <row r="12" spans="1:18" ht="45" customHeight="1" thickBot="1">
      <c r="A12" s="44" t="s">
        <v>3</v>
      </c>
      <c r="B12" s="35" t="s">
        <v>62</v>
      </c>
      <c r="C12" s="26">
        <v>15266</v>
      </c>
      <c r="D12" s="18">
        <v>14360</v>
      </c>
      <c r="E12" s="27">
        <f t="shared" si="0"/>
        <v>94.06524302371282</v>
      </c>
      <c r="F12" s="18">
        <v>906</v>
      </c>
      <c r="G12" s="23">
        <f t="shared" si="1"/>
        <v>5.934756976287174</v>
      </c>
      <c r="H12" s="18"/>
      <c r="I12" s="23">
        <f t="shared" si="2"/>
        <v>0</v>
      </c>
      <c r="J12" s="32">
        <v>40</v>
      </c>
      <c r="K12" s="82">
        <f t="shared" si="3"/>
        <v>0.26202017555351764</v>
      </c>
      <c r="L12" s="18"/>
      <c r="M12" s="23"/>
      <c r="N12" s="124">
        <v>10151.8</v>
      </c>
      <c r="O12" s="23">
        <f t="shared" si="4"/>
        <v>66.499410454605</v>
      </c>
      <c r="P12" s="127">
        <v>8</v>
      </c>
      <c r="Q12" s="128">
        <v>0.14619615869593028</v>
      </c>
      <c r="R12" s="7"/>
    </row>
    <row r="13" spans="1:18" ht="42" customHeight="1" thickBot="1">
      <c r="A13" s="44" t="s">
        <v>4</v>
      </c>
      <c r="B13" s="35" t="s">
        <v>63</v>
      </c>
      <c r="C13" s="26">
        <v>481263.8</v>
      </c>
      <c r="D13" s="125">
        <v>381457.6</v>
      </c>
      <c r="E13" s="27">
        <f t="shared" si="0"/>
        <v>79.26164402974003</v>
      </c>
      <c r="F13" s="125">
        <v>77013.8</v>
      </c>
      <c r="G13" s="23">
        <f t="shared" si="1"/>
        <v>16.00240865820367</v>
      </c>
      <c r="H13" s="125">
        <v>10565</v>
      </c>
      <c r="I13" s="23">
        <f t="shared" si="2"/>
        <v>2.19526172548195</v>
      </c>
      <c r="J13" s="18"/>
      <c r="K13" s="23">
        <f t="shared" si="3"/>
        <v>0</v>
      </c>
      <c r="L13" s="126">
        <v>-13002.4</v>
      </c>
      <c r="M13" s="23">
        <f>SUM(L13*100/C13)</f>
        <v>-2.701719929901231</v>
      </c>
      <c r="N13" s="124">
        <v>380144.1</v>
      </c>
      <c r="O13" s="23">
        <f t="shared" si="4"/>
        <v>78.98871679108215</v>
      </c>
      <c r="P13" s="127">
        <v>274</v>
      </c>
      <c r="Q13" s="128">
        <v>-2.7478371644849697</v>
      </c>
      <c r="R13" s="7"/>
    </row>
    <row r="14" spans="1:23" s="9" customFormat="1" ht="39.75" customHeight="1">
      <c r="A14" s="44" t="s">
        <v>5</v>
      </c>
      <c r="B14" s="35" t="s">
        <v>64</v>
      </c>
      <c r="C14" s="26">
        <v>658736.3</v>
      </c>
      <c r="D14" s="125">
        <v>444163</v>
      </c>
      <c r="E14" s="27">
        <f t="shared" si="0"/>
        <v>67.42652560668054</v>
      </c>
      <c r="F14" s="125">
        <v>84766</v>
      </c>
      <c r="G14" s="23">
        <f t="shared" si="1"/>
        <v>12.867971599561159</v>
      </c>
      <c r="H14" s="18"/>
      <c r="I14" s="23">
        <f t="shared" si="2"/>
        <v>0</v>
      </c>
      <c r="J14" s="126">
        <v>18598.3</v>
      </c>
      <c r="K14" s="23">
        <f t="shared" si="3"/>
        <v>2.8233300639421266</v>
      </c>
      <c r="L14" s="18"/>
      <c r="M14" s="23"/>
      <c r="N14" s="124">
        <v>409902</v>
      </c>
      <c r="O14" s="23">
        <f t="shared" si="4"/>
        <v>62.225506625337026</v>
      </c>
      <c r="P14" s="127">
        <v>300</v>
      </c>
      <c r="Q14" s="128">
        <v>4.05550885479188</v>
      </c>
      <c r="R14" s="7"/>
      <c r="S14" s="2"/>
      <c r="T14" s="2"/>
      <c r="U14" s="2"/>
      <c r="V14" s="2"/>
      <c r="W14" s="2"/>
    </row>
    <row r="15" spans="1:18" ht="21.75" customHeight="1">
      <c r="A15" s="17"/>
      <c r="B15" s="97" t="s">
        <v>22</v>
      </c>
      <c r="C15" s="40">
        <v>2736387</v>
      </c>
      <c r="D15" s="40">
        <v>2020518.4</v>
      </c>
      <c r="E15" s="27">
        <v>73.8389124052994</v>
      </c>
      <c r="F15" s="40">
        <v>385804.8</v>
      </c>
      <c r="G15" s="23">
        <v>14.099058356877153</v>
      </c>
      <c r="H15" s="40">
        <v>21009</v>
      </c>
      <c r="I15" s="23">
        <v>0.7677642087906426</v>
      </c>
      <c r="J15" s="40">
        <v>29208.5</v>
      </c>
      <c r="K15" s="23">
        <v>1.0674111520044496</v>
      </c>
      <c r="L15" s="40">
        <v>-13002.4</v>
      </c>
      <c r="M15" s="23">
        <v>-0.47516670704838165</v>
      </c>
      <c r="N15" s="40">
        <v>1958494.7999999998</v>
      </c>
      <c r="O15" s="23">
        <v>71.57228856883181</v>
      </c>
      <c r="P15" s="42">
        <v>1302</v>
      </c>
      <c r="Q15" s="91">
        <v>0.57</v>
      </c>
      <c r="R15" s="10"/>
    </row>
    <row r="17" spans="2:17" s="11" customFormat="1" ht="16.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7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</sheetData>
  <sheetProtection/>
  <protectedRanges>
    <protectedRange sqref="D9" name="Range2_1_2_1_2"/>
    <protectedRange sqref="F9" name="Range2_1_2_1_2_1"/>
    <protectedRange sqref="D10" name="Range2_1_2_1_2_2"/>
    <protectedRange sqref="F10" name="Range2_1_2_1_2_3"/>
    <protectedRange sqref="H10" name="Range2_1_2_1_2_4"/>
    <protectedRange sqref="D13" name="Range2_1_2_1_2_5"/>
    <protectedRange sqref="F13" name="Range2_1_2_1_2_6"/>
    <protectedRange sqref="H13" name="Range2_1_2_1_2_7"/>
    <protectedRange sqref="D14" name="Range2_1_2_1_2_8"/>
    <protectedRange sqref="F14" name="Range2_1_2_1_2_9"/>
    <protectedRange sqref="D11" name="Range2_1_2_1_2_10"/>
    <protectedRange sqref="F11" name="Range2_1_2_1_2_11"/>
    <protectedRange sqref="H11" name="Range2_1_2_1_2_12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45" bottom="0.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4">
      <selection activeCell="C12" sqref="C12:Q12"/>
    </sheetView>
  </sheetViews>
  <sheetFormatPr defaultColWidth="8.796875" defaultRowHeight="15"/>
  <cols>
    <col min="1" max="1" width="3.8984375" style="2" customWidth="1"/>
    <col min="2" max="2" width="17.5" style="2" customWidth="1"/>
    <col min="3" max="3" width="9.8984375" style="2" customWidth="1"/>
    <col min="4" max="4" width="9.19921875" style="2" customWidth="1"/>
    <col min="5" max="5" width="5.69921875" style="2" customWidth="1"/>
    <col min="6" max="6" width="10.3984375" style="2" customWidth="1"/>
    <col min="7" max="7" width="5.69921875" style="2" customWidth="1"/>
    <col min="8" max="8" width="10.19921875" style="2" customWidth="1"/>
    <col min="9" max="9" width="7.5" style="2" customWidth="1"/>
    <col min="10" max="10" width="9" style="2" customWidth="1"/>
    <col min="11" max="11" width="5.59765625" style="2" customWidth="1"/>
    <col min="12" max="12" width="9.8984375" style="2" customWidth="1"/>
    <col min="13" max="13" width="5.59765625" style="2" customWidth="1"/>
    <col min="14" max="14" width="11.5" style="2" customWidth="1"/>
    <col min="15" max="15" width="6.59765625" style="2" customWidth="1"/>
    <col min="16" max="16" width="5.3984375" style="2" customWidth="1"/>
    <col min="17" max="17" width="5.19921875" style="2" customWidth="1"/>
    <col min="18" max="18" width="13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:17" ht="59.25" customHeight="1">
      <c r="A1" s="155" t="s">
        <v>145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2"/>
    </row>
    <row r="2" spans="1:17" ht="38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56"/>
      <c r="O2" s="156"/>
      <c r="P2" s="156"/>
      <c r="Q2" s="156"/>
    </row>
    <row r="3" spans="2:17" ht="17.25">
      <c r="B3" s="4"/>
      <c r="P3" s="2" t="s">
        <v>53</v>
      </c>
      <c r="Q3" s="8"/>
    </row>
    <row r="4" spans="1:17" ht="27.75" customHeight="1">
      <c r="A4" s="157" t="s">
        <v>20</v>
      </c>
      <c r="B4" s="158" t="s">
        <v>21</v>
      </c>
      <c r="C4" s="159" t="s">
        <v>42</v>
      </c>
      <c r="D4" s="160" t="s">
        <v>44</v>
      </c>
      <c r="E4" s="161" t="s">
        <v>45</v>
      </c>
      <c r="F4" s="160" t="s">
        <v>46</v>
      </c>
      <c r="G4" s="161" t="s">
        <v>45</v>
      </c>
      <c r="H4" s="160" t="s">
        <v>48</v>
      </c>
      <c r="I4" s="161" t="s">
        <v>45</v>
      </c>
      <c r="J4" s="159" t="s">
        <v>49</v>
      </c>
      <c r="K4" s="161" t="s">
        <v>45</v>
      </c>
      <c r="L4" s="159" t="s">
        <v>50</v>
      </c>
      <c r="M4" s="161" t="s">
        <v>45</v>
      </c>
      <c r="N4" s="160" t="s">
        <v>51</v>
      </c>
      <c r="O4" s="161" t="s">
        <v>45</v>
      </c>
      <c r="P4" s="159" t="s">
        <v>52</v>
      </c>
      <c r="Q4" s="161" t="s">
        <v>47</v>
      </c>
    </row>
    <row r="5" spans="1:17" ht="78" customHeight="1">
      <c r="A5" s="157"/>
      <c r="B5" s="158"/>
      <c r="C5" s="159"/>
      <c r="D5" s="160"/>
      <c r="E5" s="161"/>
      <c r="F5" s="160"/>
      <c r="G5" s="161"/>
      <c r="H5" s="160"/>
      <c r="I5" s="161"/>
      <c r="J5" s="159"/>
      <c r="K5" s="161"/>
      <c r="L5" s="159"/>
      <c r="M5" s="161"/>
      <c r="N5" s="160"/>
      <c r="O5" s="161"/>
      <c r="P5" s="159"/>
      <c r="Q5" s="161"/>
    </row>
    <row r="6" spans="1:17" ht="13.5" customHeight="1" hidden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25"/>
      <c r="L6" s="159"/>
      <c r="M6" s="25"/>
      <c r="N6" s="160"/>
      <c r="O6" s="25"/>
      <c r="P6" s="159"/>
      <c r="Q6" s="25"/>
    </row>
    <row r="7" spans="1:18" s="6" customFormat="1" ht="14.25" customHeight="1">
      <c r="A7" s="16">
        <v>1</v>
      </c>
      <c r="B7" s="16">
        <v>2</v>
      </c>
      <c r="C7" s="16">
        <v>3</v>
      </c>
      <c r="D7" s="16">
        <v>4</v>
      </c>
      <c r="E7" s="22">
        <v>5</v>
      </c>
      <c r="F7" s="16">
        <v>6</v>
      </c>
      <c r="G7" s="22">
        <v>7</v>
      </c>
      <c r="H7" s="16">
        <v>8</v>
      </c>
      <c r="I7" s="22">
        <v>9</v>
      </c>
      <c r="J7" s="16">
        <v>10</v>
      </c>
      <c r="K7" s="22">
        <v>11</v>
      </c>
      <c r="L7" s="16">
        <v>12</v>
      </c>
      <c r="M7" s="22">
        <v>13</v>
      </c>
      <c r="N7" s="16">
        <v>14</v>
      </c>
      <c r="O7" s="22">
        <v>15</v>
      </c>
      <c r="P7" s="20">
        <v>16</v>
      </c>
      <c r="Q7" s="22">
        <v>17</v>
      </c>
      <c r="R7" s="5"/>
    </row>
    <row r="8" spans="1:19" s="15" customFormat="1" ht="64.5" customHeight="1" thickBot="1">
      <c r="A8" s="52">
        <v>1</v>
      </c>
      <c r="B8" s="34" t="s">
        <v>84</v>
      </c>
      <c r="C8" s="53">
        <v>500567</v>
      </c>
      <c r="D8" s="139">
        <v>335069</v>
      </c>
      <c r="E8" s="27">
        <f>SUM(D8*100/C8)</f>
        <v>66.9378924299844</v>
      </c>
      <c r="F8" s="141">
        <v>72194.4</v>
      </c>
      <c r="G8" s="27">
        <f>SUM(F8*100/C8)</f>
        <v>14.422524856812373</v>
      </c>
      <c r="H8" s="139">
        <v>1655</v>
      </c>
      <c r="I8" s="27">
        <f>SUM(H8*100/C8)</f>
        <v>0.330625071169294</v>
      </c>
      <c r="J8" s="142">
        <v>2313.9</v>
      </c>
      <c r="K8" s="27">
        <f>SUM(J8*100/C8)</f>
        <v>0.462255801920622</v>
      </c>
      <c r="L8" s="26"/>
      <c r="M8" s="27"/>
      <c r="N8" s="138">
        <v>338192</v>
      </c>
      <c r="O8" s="27">
        <f>SUM(N8*100/C8)</f>
        <v>67.56178493588271</v>
      </c>
      <c r="P8" s="134">
        <v>261</v>
      </c>
      <c r="Q8" s="135">
        <v>0.5673800950096225</v>
      </c>
      <c r="R8" s="59"/>
      <c r="S8" s="2"/>
    </row>
    <row r="9" spans="1:19" s="15" customFormat="1" ht="83.25" customHeight="1" thickBot="1">
      <c r="A9" s="52">
        <v>2</v>
      </c>
      <c r="B9" s="34" t="s">
        <v>85</v>
      </c>
      <c r="C9" s="53">
        <v>282637.5</v>
      </c>
      <c r="D9" s="139">
        <v>228657.2</v>
      </c>
      <c r="E9" s="27">
        <f>SUM(D9*100/C9)</f>
        <v>80.90122506744505</v>
      </c>
      <c r="F9" s="141">
        <v>53980.3</v>
      </c>
      <c r="G9" s="27">
        <f>SUM(F9*100/C9)</f>
        <v>19.09877493255495</v>
      </c>
      <c r="H9" s="140"/>
      <c r="I9" s="27">
        <f>SUM(H9*100/C9)</f>
        <v>0</v>
      </c>
      <c r="J9" s="142">
        <v>2070.7</v>
      </c>
      <c r="K9" s="27">
        <f>SUM(J9*100/C9)</f>
        <v>0.7326345584007783</v>
      </c>
      <c r="L9" s="26"/>
      <c r="M9" s="27"/>
      <c r="N9" s="137">
        <v>225858.6</v>
      </c>
      <c r="O9" s="27">
        <f>SUM(N9*100/C9)</f>
        <v>79.91105214276237</v>
      </c>
      <c r="P9" s="134">
        <v>154</v>
      </c>
      <c r="Q9" s="135">
        <v>0.1623529105524609</v>
      </c>
      <c r="R9" s="59"/>
      <c r="S9" s="2"/>
    </row>
    <row r="10" spans="1:18" ht="45.75" customHeight="1" thickBot="1">
      <c r="A10" s="52">
        <v>3</v>
      </c>
      <c r="B10" s="34" t="s">
        <v>86</v>
      </c>
      <c r="C10" s="53">
        <v>377819.5</v>
      </c>
      <c r="D10" s="139">
        <v>289302.9</v>
      </c>
      <c r="E10" s="27">
        <f>SUM(D10*100/C10)</f>
        <v>76.57172274062086</v>
      </c>
      <c r="F10" s="141">
        <v>41683.4</v>
      </c>
      <c r="G10" s="27">
        <f>SUM(F10*100/C10)</f>
        <v>11.032622720637765</v>
      </c>
      <c r="H10" s="139">
        <v>69.7</v>
      </c>
      <c r="I10" s="27">
        <f>SUM(H10*100/C10)</f>
        <v>0.01844796258530859</v>
      </c>
      <c r="J10" s="143"/>
      <c r="K10" s="27">
        <f>SUM(J10*100/C10)</f>
        <v>0</v>
      </c>
      <c r="L10" s="142">
        <v>1483.3</v>
      </c>
      <c r="M10" s="27">
        <f>SUM(L10*100/C10)</f>
        <v>0.3925948766540637</v>
      </c>
      <c r="N10" s="138">
        <v>266279.5</v>
      </c>
      <c r="O10" s="27">
        <f>SUM(N10*100/C10)</f>
        <v>70.47796633048321</v>
      </c>
      <c r="P10" s="134">
        <v>189</v>
      </c>
      <c r="Q10" s="135">
        <v>-0.8480710428878211</v>
      </c>
      <c r="R10" s="7"/>
    </row>
    <row r="11" spans="1:19" s="15" customFormat="1" ht="42.75" customHeight="1" thickBot="1">
      <c r="A11" s="52">
        <v>4</v>
      </c>
      <c r="B11" s="34" t="s">
        <v>87</v>
      </c>
      <c r="C11" s="53">
        <v>168104.1</v>
      </c>
      <c r="D11" s="129">
        <v>158225.7</v>
      </c>
      <c r="E11" s="27">
        <f>SUM(D11*100/C11)</f>
        <v>94.12364124372934</v>
      </c>
      <c r="F11" s="131">
        <v>7054.4</v>
      </c>
      <c r="G11" s="27">
        <f>SUM(F11*100/C11)</f>
        <v>4.196447320440132</v>
      </c>
      <c r="H11" s="136">
        <v>2824</v>
      </c>
      <c r="I11" s="27">
        <f>SUM(H11*100/C11)</f>
        <v>1.6799114358305358</v>
      </c>
      <c r="J11" s="130">
        <v>206.86</v>
      </c>
      <c r="K11" s="27">
        <f>SUM(J11*100/C11)</f>
        <v>0.12305470241356398</v>
      </c>
      <c r="L11" s="26"/>
      <c r="M11" s="27"/>
      <c r="N11" s="131">
        <v>127346.4</v>
      </c>
      <c r="O11" s="27">
        <f>SUM(N11*100/C11)</f>
        <v>75.75448784413943</v>
      </c>
      <c r="P11" s="134">
        <v>105</v>
      </c>
      <c r="Q11" s="135">
        <v>0.21274495082985906</v>
      </c>
      <c r="R11" s="59"/>
      <c r="S11" s="2"/>
    </row>
    <row r="12" spans="1:18" ht="29.25" customHeight="1">
      <c r="A12" s="17"/>
      <c r="B12" s="39" t="s">
        <v>22</v>
      </c>
      <c r="C12" s="40">
        <f>SUM(C8:C11)</f>
        <v>1329128.1</v>
      </c>
      <c r="D12" s="40">
        <f>SUM(D8:D11)</f>
        <v>1011254.8</v>
      </c>
      <c r="E12" s="27">
        <f>SUM(D12*100/C12)</f>
        <v>76.08407346139171</v>
      </c>
      <c r="F12" s="40">
        <f>SUM(F8:F11)</f>
        <v>174912.5</v>
      </c>
      <c r="G12" s="27">
        <f>SUM(F12*100/C12)</f>
        <v>13.159942973141565</v>
      </c>
      <c r="H12" s="40">
        <f>SUM(H8:H11)</f>
        <v>4548.7</v>
      </c>
      <c r="I12" s="27">
        <f>SUM(H12*100/C12)</f>
        <v>0.34223187366213986</v>
      </c>
      <c r="J12" s="40">
        <f>SUM(J8:J11)</f>
        <v>4591.46</v>
      </c>
      <c r="K12" s="27">
        <f>SUM(J12*100/C12)</f>
        <v>0.34544902030135394</v>
      </c>
      <c r="L12" s="40">
        <f>SUM(L8:L11)</f>
        <v>1483.3</v>
      </c>
      <c r="M12" s="41">
        <f>SUM(M8:M11)</f>
        <v>0.3925948766540637</v>
      </c>
      <c r="N12" s="40">
        <f>SUM(N8:N11)</f>
        <v>957676.5</v>
      </c>
      <c r="O12" s="27">
        <f>SUM(N12*100/C12)</f>
        <v>72.05298721771061</v>
      </c>
      <c r="P12" s="42">
        <f>SUM(P8:P11)</f>
        <v>709</v>
      </c>
      <c r="Q12" s="91">
        <v>0.025</v>
      </c>
      <c r="R12" s="10"/>
    </row>
    <row r="14" spans="2:17" s="11" customFormat="1" ht="16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7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</sheetData>
  <sheetProtection/>
  <protectedRanges>
    <protectedRange sqref="D11" name="Range2_1_2_1"/>
    <protectedRange sqref="F11" name="Range2_1_2_1_1"/>
    <protectedRange sqref="H11" name="Range2_1_2_1_2"/>
    <protectedRange sqref="D9" name="Range2_1_2_1_1_1"/>
    <protectedRange sqref="F9" name="Range2_1_2_1_1_2"/>
    <protectedRange sqref="D8" name="Range2_1_2_1_3"/>
    <protectedRange sqref="F8" name="Range2_1_2_1_4"/>
    <protectedRange sqref="H8" name="Range2_1_2_1_5"/>
    <protectedRange sqref="D10" name="Range2_1_2_1_6"/>
    <protectedRange sqref="F10" name="Range2_1_2_1_7"/>
    <protectedRange sqref="H10" name="Range2_1_2_1_8"/>
  </protectedRanges>
  <mergeCells count="19">
    <mergeCell ref="O4:O5"/>
    <mergeCell ref="P4:P6"/>
    <mergeCell ref="Q4:Q5"/>
    <mergeCell ref="H4:H6"/>
    <mergeCell ref="I4:I6"/>
    <mergeCell ref="J4:J6"/>
    <mergeCell ref="K4:K5"/>
    <mergeCell ref="L4:L6"/>
    <mergeCell ref="M4:M5"/>
    <mergeCell ref="A1:P1"/>
    <mergeCell ref="N2:Q2"/>
    <mergeCell ref="A4:A6"/>
    <mergeCell ref="B4:B6"/>
    <mergeCell ref="C4:C6"/>
    <mergeCell ref="D4:D6"/>
    <mergeCell ref="E4:E6"/>
    <mergeCell ref="F4:F6"/>
    <mergeCell ref="G4:G6"/>
    <mergeCell ref="N4:N6"/>
  </mergeCells>
  <printOptions/>
  <pageMargins left="0.2" right="0.2" top="0.2" bottom="0.7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1">
      <selection activeCell="C16" sqref="C16:Q16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19921875" style="2" customWidth="1"/>
    <col min="8" max="8" width="7.59765625" style="2" customWidth="1"/>
    <col min="9" max="9" width="5.5" style="2" customWidth="1"/>
    <col min="10" max="10" width="7.5" style="2" customWidth="1"/>
    <col min="11" max="11" width="5.09765625" style="2" customWidth="1"/>
    <col min="12" max="12" width="7.59765625" style="2" customWidth="1"/>
    <col min="13" max="13" width="4.59765625" style="2" customWidth="1"/>
    <col min="14" max="14" width="9" style="2" customWidth="1"/>
    <col min="15" max="15" width="6.09765625" style="2" customWidth="1"/>
    <col min="16" max="16" width="5.8984375" style="2" customWidth="1"/>
    <col min="17" max="17" width="7.898437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/>
      <c r="O3" s="156"/>
      <c r="P3" s="156"/>
      <c r="Q3" s="156"/>
    </row>
    <row r="4" spans="2:17" ht="17.25">
      <c r="B4" s="4"/>
      <c r="P4" s="2" t="s">
        <v>53</v>
      </c>
      <c r="Q4" s="8"/>
    </row>
    <row r="5" spans="1:17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49</v>
      </c>
      <c r="K5" s="161" t="s">
        <v>45</v>
      </c>
      <c r="L5" s="159" t="s">
        <v>50</v>
      </c>
      <c r="M5" s="161" t="s">
        <v>45</v>
      </c>
      <c r="N5" s="160" t="s">
        <v>51</v>
      </c>
      <c r="O5" s="161" t="s">
        <v>45</v>
      </c>
      <c r="P5" s="159" t="s">
        <v>52</v>
      </c>
      <c r="Q5" s="161" t="s">
        <v>47</v>
      </c>
    </row>
    <row r="6" spans="1:17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60"/>
      <c r="O6" s="161"/>
      <c r="P6" s="159"/>
      <c r="Q6" s="161"/>
    </row>
    <row r="7" spans="1:17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25"/>
      <c r="L7" s="159"/>
      <c r="M7" s="25"/>
      <c r="N7" s="160"/>
      <c r="O7" s="25"/>
      <c r="P7" s="159"/>
      <c r="Q7" s="25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5" customHeight="1" thickBot="1">
      <c r="A9" s="60" t="s">
        <v>0</v>
      </c>
      <c r="B9" s="61" t="s">
        <v>96</v>
      </c>
      <c r="C9" s="33">
        <v>856470</v>
      </c>
      <c r="D9" s="129">
        <v>610001</v>
      </c>
      <c r="E9" s="27">
        <f>SUM(D9*100/C9)</f>
        <v>71.22269314745408</v>
      </c>
      <c r="F9" s="129">
        <v>95392</v>
      </c>
      <c r="G9" s="23">
        <f aca="true" t="shared" si="0" ref="G9:G15">SUM(F9*100/C9)</f>
        <v>11.137809847396873</v>
      </c>
      <c r="H9" s="129">
        <v>12612</v>
      </c>
      <c r="I9" s="23">
        <f aca="true" t="shared" si="1" ref="I9:I15">SUM(H9*100/C9)</f>
        <v>1.4725559564257942</v>
      </c>
      <c r="J9" s="130">
        <v>11104</v>
      </c>
      <c r="K9" s="23">
        <f aca="true" t="shared" si="2" ref="K9:K15">SUM(J9*100/C9)</f>
        <v>1.2964844069261037</v>
      </c>
      <c r="L9" s="18"/>
      <c r="M9" s="23"/>
      <c r="N9" s="131">
        <v>662593</v>
      </c>
      <c r="O9" s="23">
        <f>SUM(N9*100/C9)</f>
        <v>77.36324681541677</v>
      </c>
      <c r="P9" s="33">
        <v>500</v>
      </c>
      <c r="Q9" s="93">
        <v>0.4</v>
      </c>
      <c r="R9" s="21"/>
    </row>
    <row r="10" spans="1:18" s="15" customFormat="1" ht="36.75" customHeight="1" thickBot="1">
      <c r="A10" s="62" t="s">
        <v>1</v>
      </c>
      <c r="B10" s="35" t="s">
        <v>97</v>
      </c>
      <c r="C10" s="32">
        <v>394532.3</v>
      </c>
      <c r="D10" s="129">
        <v>326107</v>
      </c>
      <c r="E10" s="27">
        <f aca="true" t="shared" si="3" ref="E10:E15">SUM(D10*100/C10)</f>
        <v>82.65660378123667</v>
      </c>
      <c r="F10" s="129">
        <v>68125.3</v>
      </c>
      <c r="G10" s="27">
        <f t="shared" si="0"/>
        <v>17.267356817173145</v>
      </c>
      <c r="H10" s="129"/>
      <c r="I10" s="27">
        <f t="shared" si="1"/>
        <v>0</v>
      </c>
      <c r="J10" s="130">
        <v>4140.6</v>
      </c>
      <c r="K10" s="27">
        <f t="shared" si="2"/>
        <v>1.0494958207477565</v>
      </c>
      <c r="L10" s="47">
        <v>0</v>
      </c>
      <c r="M10" s="27">
        <f>SUM(L10*100/C10)</f>
        <v>0</v>
      </c>
      <c r="N10" s="131">
        <v>302921</v>
      </c>
      <c r="O10" s="27">
        <f>SUM(N10*100/C10)</f>
        <v>76.77977189700312</v>
      </c>
      <c r="P10" s="32">
        <v>196</v>
      </c>
      <c r="Q10" s="93">
        <v>1.26</v>
      </c>
      <c r="R10" s="43"/>
    </row>
    <row r="11" spans="1:18" ht="25.5" customHeight="1" thickBot="1">
      <c r="A11" s="63" t="s">
        <v>2</v>
      </c>
      <c r="B11" s="35" t="s">
        <v>98</v>
      </c>
      <c r="C11" s="32">
        <v>179083.8</v>
      </c>
      <c r="D11" s="129">
        <v>154586.5</v>
      </c>
      <c r="E11" s="27">
        <f t="shared" si="3"/>
        <v>86.32076156525605</v>
      </c>
      <c r="F11" s="129">
        <v>18351.5</v>
      </c>
      <c r="G11" s="23">
        <f t="shared" si="0"/>
        <v>10.247437233295251</v>
      </c>
      <c r="H11" s="18"/>
      <c r="I11" s="23">
        <f t="shared" si="1"/>
        <v>0</v>
      </c>
      <c r="J11" s="130">
        <v>150</v>
      </c>
      <c r="K11" s="23">
        <f t="shared" si="2"/>
        <v>0.08375967005390773</v>
      </c>
      <c r="L11" s="32"/>
      <c r="M11" s="23">
        <f>SUM(L11*100/C11)</f>
        <v>0</v>
      </c>
      <c r="N11" s="131">
        <v>136434.6</v>
      </c>
      <c r="O11" s="23">
        <f>SUM(N11*100/C11)</f>
        <v>76.18478053291253</v>
      </c>
      <c r="P11" s="32">
        <v>75</v>
      </c>
      <c r="Q11" s="93">
        <v>0.09</v>
      </c>
      <c r="R11" s="7"/>
    </row>
    <row r="12" spans="1:18" ht="26.25" customHeight="1">
      <c r="A12" s="60" t="s">
        <v>3</v>
      </c>
      <c r="B12" s="35" t="s">
        <v>99</v>
      </c>
      <c r="C12" s="32">
        <v>459367</v>
      </c>
      <c r="D12" s="129">
        <v>320012</v>
      </c>
      <c r="E12" s="27">
        <f t="shared" si="3"/>
        <v>69.66368938125726</v>
      </c>
      <c r="F12" s="129">
        <v>54144</v>
      </c>
      <c r="G12" s="23">
        <f t="shared" si="0"/>
        <v>11.786654243774585</v>
      </c>
      <c r="H12" s="18"/>
      <c r="I12" s="23">
        <f t="shared" si="1"/>
        <v>0</v>
      </c>
      <c r="J12" s="32">
        <v>583</v>
      </c>
      <c r="K12" s="23">
        <f t="shared" si="2"/>
        <v>0.1269137748249221</v>
      </c>
      <c r="L12" s="18"/>
      <c r="M12" s="23"/>
      <c r="N12" s="131">
        <v>323423</v>
      </c>
      <c r="O12" s="23">
        <f>SUM(N12*100/C12)</f>
        <v>70.40623292487271</v>
      </c>
      <c r="P12" s="32">
        <v>244</v>
      </c>
      <c r="Q12" s="93">
        <v>0.11</v>
      </c>
      <c r="R12" s="7"/>
    </row>
    <row r="13" spans="1:18" ht="39.75" customHeight="1" thickBot="1">
      <c r="A13" s="62" t="s">
        <v>4</v>
      </c>
      <c r="B13" s="35" t="s">
        <v>100</v>
      </c>
      <c r="C13" s="32">
        <v>743011.2</v>
      </c>
      <c r="D13" s="129">
        <v>523267.3</v>
      </c>
      <c r="E13" s="27">
        <f t="shared" si="3"/>
        <v>70.42522373821552</v>
      </c>
      <c r="F13" s="18"/>
      <c r="G13" s="23">
        <f t="shared" si="0"/>
        <v>0</v>
      </c>
      <c r="H13" s="18"/>
      <c r="I13" s="23">
        <f t="shared" si="1"/>
        <v>0</v>
      </c>
      <c r="J13" s="32">
        <v>0</v>
      </c>
      <c r="K13" s="23">
        <f t="shared" si="2"/>
        <v>0</v>
      </c>
      <c r="L13" s="32">
        <v>-4285.7</v>
      </c>
      <c r="M13" s="23">
        <f>SUM(L13*100/C13)</f>
        <v>-0.5768015340818551</v>
      </c>
      <c r="N13" s="131">
        <v>531276.4</v>
      </c>
      <c r="O13" s="23">
        <f>SUM(N13*100/C13)</f>
        <v>71.50314827017412</v>
      </c>
      <c r="P13" s="32">
        <v>331</v>
      </c>
      <c r="Q13" s="93">
        <v>-0.62</v>
      </c>
      <c r="R13" s="7"/>
    </row>
    <row r="14" spans="1:23" s="9" customFormat="1" ht="39" customHeight="1" thickBot="1">
      <c r="A14" s="63" t="s">
        <v>5</v>
      </c>
      <c r="B14" s="35" t="s">
        <v>101</v>
      </c>
      <c r="C14" s="32">
        <v>161652.9</v>
      </c>
      <c r="D14" s="26"/>
      <c r="E14" s="27">
        <f t="shared" si="3"/>
        <v>0</v>
      </c>
      <c r="F14" s="26"/>
      <c r="G14" s="27">
        <f t="shared" si="0"/>
        <v>0</v>
      </c>
      <c r="H14" s="26"/>
      <c r="I14" s="27">
        <f t="shared" si="1"/>
        <v>0</v>
      </c>
      <c r="J14" s="130">
        <v>2693.6</v>
      </c>
      <c r="K14" s="27">
        <f t="shared" si="2"/>
        <v>1.6662862218988959</v>
      </c>
      <c r="L14" s="26"/>
      <c r="M14" s="27"/>
      <c r="N14" s="131">
        <v>107819.8</v>
      </c>
      <c r="O14" s="23">
        <f>SUM(N14/C14*100)</f>
        <v>66.69833946684533</v>
      </c>
      <c r="P14" s="32">
        <v>58</v>
      </c>
      <c r="Q14" s="93">
        <v>3.59</v>
      </c>
      <c r="R14" s="54"/>
      <c r="S14" s="2"/>
      <c r="T14" s="2"/>
      <c r="U14" s="2"/>
      <c r="V14" s="2"/>
      <c r="W14" s="2"/>
    </row>
    <row r="15" spans="1:23" s="9" customFormat="1" ht="30" customHeight="1">
      <c r="A15" s="60" t="s">
        <v>6</v>
      </c>
      <c r="B15" s="85" t="s">
        <v>102</v>
      </c>
      <c r="C15" s="95">
        <v>23988</v>
      </c>
      <c r="D15" s="26"/>
      <c r="E15" s="27">
        <f t="shared" si="3"/>
        <v>0</v>
      </c>
      <c r="F15" s="26"/>
      <c r="G15" s="27">
        <f t="shared" si="0"/>
        <v>0</v>
      </c>
      <c r="H15" s="26"/>
      <c r="I15" s="27">
        <f t="shared" si="1"/>
        <v>0</v>
      </c>
      <c r="J15" s="95">
        <v>0</v>
      </c>
      <c r="K15" s="27">
        <f t="shared" si="2"/>
        <v>0</v>
      </c>
      <c r="L15" s="26"/>
      <c r="M15" s="27"/>
      <c r="N15" s="131">
        <v>14493.3</v>
      </c>
      <c r="O15" s="27">
        <f>SUM(N15*100/C15)</f>
        <v>60.41895947973987</v>
      </c>
      <c r="P15" s="96">
        <v>9</v>
      </c>
      <c r="Q15" s="93">
        <v>0</v>
      </c>
      <c r="R15" s="7"/>
      <c r="S15" s="2"/>
      <c r="T15" s="2"/>
      <c r="U15" s="2"/>
      <c r="V15" s="2"/>
      <c r="W15" s="2"/>
    </row>
    <row r="16" spans="1:18" ht="29.25" customHeight="1">
      <c r="A16" s="17"/>
      <c r="B16" s="39" t="s">
        <v>22</v>
      </c>
      <c r="C16" s="40">
        <v>2818105.1999999997</v>
      </c>
      <c r="D16" s="40">
        <v>1933973.8</v>
      </c>
      <c r="E16" s="83">
        <v>68.62674253608418</v>
      </c>
      <c r="F16" s="40">
        <v>236012.8</v>
      </c>
      <c r="G16" s="27">
        <v>8.374875430484286</v>
      </c>
      <c r="H16" s="40">
        <v>12612</v>
      </c>
      <c r="I16" s="27">
        <v>0.44753474781566</v>
      </c>
      <c r="J16" s="40">
        <v>18671.2</v>
      </c>
      <c r="K16" s="27">
        <v>0.6625444642733707</v>
      </c>
      <c r="L16" s="40">
        <v>-4285.7</v>
      </c>
      <c r="M16" s="41">
        <v>-0.5768015340818551</v>
      </c>
      <c r="N16" s="40">
        <v>2078961.1</v>
      </c>
      <c r="O16" s="27">
        <v>73.77159305479441</v>
      </c>
      <c r="P16" s="42">
        <v>1413</v>
      </c>
      <c r="Q16" s="101">
        <v>0.69</v>
      </c>
      <c r="R16" s="10"/>
    </row>
    <row r="18" spans="2:17" s="11" customFormat="1" ht="16.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</sheetData>
  <sheetProtection/>
  <protectedRanges>
    <protectedRange sqref="D9" name="Range2_1_2_1"/>
    <protectedRange sqref="F9" name="Range2_1_2_1_1"/>
    <protectedRange sqref="H9" name="Range2_1_2_1_2"/>
    <protectedRange sqref="D10" name="Range2_1_2_1_2_1"/>
    <protectedRange sqref="F10" name="Range2_1_2_1_2_2"/>
    <protectedRange sqref="H10" name="Range2_1_2_1_2_3"/>
    <protectedRange sqref="D11" name="Range2_1_2_1_2_4"/>
    <protectedRange sqref="F11" name="Range2_1_2_1_2_5"/>
    <protectedRange sqref="D12" name="Range2_1_2_1_2_6"/>
    <protectedRange sqref="F12" name="Range2_1_2_1_2_7"/>
    <protectedRange sqref="D13" name="Range2_1_2_1_2_8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" right="0.2" top="0.3" bottom="0.1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1">
      <selection activeCell="C17" sqref="C17:Q17"/>
    </sheetView>
  </sheetViews>
  <sheetFormatPr defaultColWidth="8.796875" defaultRowHeight="15"/>
  <cols>
    <col min="1" max="1" width="3.8984375" style="2" customWidth="1"/>
    <col min="2" max="2" width="20.5" style="2" customWidth="1"/>
    <col min="3" max="3" width="9.5" style="2" customWidth="1"/>
    <col min="4" max="4" width="10.09765625" style="2" customWidth="1"/>
    <col min="5" max="5" width="7.3984375" style="2" customWidth="1"/>
    <col min="6" max="6" width="7.8984375" style="2" customWidth="1"/>
    <col min="7" max="7" width="6.8984375" style="2" customWidth="1"/>
    <col min="8" max="8" width="6.09765625" style="2" customWidth="1"/>
    <col min="9" max="9" width="7" style="2" customWidth="1"/>
    <col min="10" max="10" width="6.69921875" style="2" customWidth="1"/>
    <col min="11" max="11" width="7.09765625" style="2" customWidth="1"/>
    <col min="12" max="12" width="8" style="2" customWidth="1"/>
    <col min="13" max="13" width="6" style="2" customWidth="1"/>
    <col min="14" max="14" width="9" style="2" customWidth="1"/>
    <col min="15" max="15" width="6.59765625" style="2" customWidth="1"/>
    <col min="16" max="16" width="5.8984375" style="2" customWidth="1"/>
    <col min="17" max="17" width="7.59765625" style="2" customWidth="1"/>
    <col min="18" max="18" width="11.1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/>
      <c r="O3" s="156"/>
      <c r="P3" s="156"/>
      <c r="Q3" s="156"/>
    </row>
    <row r="4" spans="2:17" ht="17.25">
      <c r="B4" s="4"/>
      <c r="P4" s="2" t="s">
        <v>53</v>
      </c>
      <c r="Q4" s="8"/>
    </row>
    <row r="5" spans="1:17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49</v>
      </c>
      <c r="K5" s="161" t="s">
        <v>45</v>
      </c>
      <c r="L5" s="159" t="s">
        <v>50</v>
      </c>
      <c r="M5" s="161" t="s">
        <v>45</v>
      </c>
      <c r="N5" s="160" t="s">
        <v>51</v>
      </c>
      <c r="O5" s="161" t="s">
        <v>45</v>
      </c>
      <c r="P5" s="159" t="s">
        <v>52</v>
      </c>
      <c r="Q5" s="161" t="s">
        <v>47</v>
      </c>
    </row>
    <row r="6" spans="1:17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60"/>
      <c r="O6" s="161"/>
      <c r="P6" s="159"/>
      <c r="Q6" s="161"/>
    </row>
    <row r="7" spans="1:17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25"/>
      <c r="L7" s="159"/>
      <c r="M7" s="25"/>
      <c r="N7" s="160"/>
      <c r="O7" s="25"/>
      <c r="P7" s="159"/>
      <c r="Q7" s="25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9.5" customHeight="1" thickBot="1">
      <c r="A9" s="48">
        <v>1</v>
      </c>
      <c r="B9" s="35" t="s">
        <v>76</v>
      </c>
      <c r="C9" s="50">
        <v>480522</v>
      </c>
      <c r="D9" s="129">
        <v>329813</v>
      </c>
      <c r="E9" s="27">
        <f aca="true" t="shared" si="0" ref="E9:E16">SUM(D9*100/C9)</f>
        <v>68.63639958212111</v>
      </c>
      <c r="F9" s="129">
        <v>53486</v>
      </c>
      <c r="G9" s="23">
        <f aca="true" t="shared" si="1" ref="G9:G16">SUM(F9*100/C9)</f>
        <v>11.130811908715938</v>
      </c>
      <c r="H9" s="18"/>
      <c r="I9" s="23">
        <f aca="true" t="shared" si="2" ref="I9:I15">SUM(H9*100/C9)</f>
        <v>0</v>
      </c>
      <c r="J9" s="130">
        <v>12927</v>
      </c>
      <c r="K9" s="23">
        <f aca="true" t="shared" si="3" ref="K9:K16">SUM(J9*100/C9)</f>
        <v>2.690199408143644</v>
      </c>
      <c r="L9" s="18"/>
      <c r="M9" s="23">
        <f>SUM(L9*100/C9)</f>
        <v>0</v>
      </c>
      <c r="N9" s="131">
        <v>258486</v>
      </c>
      <c r="O9" s="23">
        <f aca="true" t="shared" si="4" ref="O9:O16">SUM(N9*100/C9)</f>
        <v>53.79275038395745</v>
      </c>
      <c r="P9" s="133">
        <v>180</v>
      </c>
      <c r="Q9" s="135">
        <v>0.7695852205346554</v>
      </c>
      <c r="R9" s="21"/>
    </row>
    <row r="10" spans="1:18" s="15" customFormat="1" ht="70.5" customHeight="1" thickBot="1">
      <c r="A10" s="49">
        <v>2</v>
      </c>
      <c r="B10" s="35" t="s">
        <v>77</v>
      </c>
      <c r="C10" s="51">
        <v>599360.9</v>
      </c>
      <c r="D10" s="129">
        <v>438631.6</v>
      </c>
      <c r="E10" s="27">
        <f t="shared" si="0"/>
        <v>73.18321899209641</v>
      </c>
      <c r="F10" s="129">
        <v>77593.8</v>
      </c>
      <c r="G10" s="27">
        <f t="shared" si="1"/>
        <v>12.946089743258193</v>
      </c>
      <c r="H10" s="26"/>
      <c r="I10" s="27">
        <f t="shared" si="2"/>
        <v>0</v>
      </c>
      <c r="J10" s="130">
        <v>5188</v>
      </c>
      <c r="K10" s="27">
        <f t="shared" si="3"/>
        <v>0.8655886628573869</v>
      </c>
      <c r="L10" s="47"/>
      <c r="M10" s="23">
        <f aca="true" t="shared" si="5" ref="M10:M16">SUM(L10*100/C10)</f>
        <v>0</v>
      </c>
      <c r="N10" s="131">
        <v>404008</v>
      </c>
      <c r="O10" s="27">
        <f t="shared" si="4"/>
        <v>67.40646578714093</v>
      </c>
      <c r="P10" s="133">
        <v>223</v>
      </c>
      <c r="Q10" s="135">
        <v>0.8404905172645631</v>
      </c>
      <c r="R10" s="43"/>
    </row>
    <row r="11" spans="1:18" ht="45.75" customHeight="1" thickBot="1">
      <c r="A11" s="48">
        <v>3</v>
      </c>
      <c r="B11" s="35" t="s">
        <v>78</v>
      </c>
      <c r="C11" s="51">
        <v>435161</v>
      </c>
      <c r="D11" s="129">
        <v>433283</v>
      </c>
      <c r="E11" s="27">
        <f t="shared" si="0"/>
        <v>99.56843559050559</v>
      </c>
      <c r="F11" s="18"/>
      <c r="G11" s="23">
        <f t="shared" si="1"/>
        <v>0</v>
      </c>
      <c r="H11" s="18"/>
      <c r="I11" s="23">
        <f t="shared" si="2"/>
        <v>0</v>
      </c>
      <c r="J11" s="130">
        <v>5079</v>
      </c>
      <c r="K11" s="23">
        <f t="shared" si="3"/>
        <v>1.167154225677393</v>
      </c>
      <c r="L11" s="32"/>
      <c r="M11" s="23">
        <f t="shared" si="5"/>
        <v>0</v>
      </c>
      <c r="N11" s="131">
        <v>349291</v>
      </c>
      <c r="O11" s="23">
        <f t="shared" si="4"/>
        <v>80.26707356587562</v>
      </c>
      <c r="P11" s="133">
        <v>251</v>
      </c>
      <c r="Q11" s="135">
        <v>0.8946406112937147</v>
      </c>
      <c r="R11" s="7"/>
    </row>
    <row r="12" spans="1:18" ht="42.75" customHeight="1" thickBot="1">
      <c r="A12" s="49">
        <v>4</v>
      </c>
      <c r="B12" s="35" t="s">
        <v>79</v>
      </c>
      <c r="C12" s="50">
        <v>115602.7</v>
      </c>
      <c r="D12" s="129">
        <v>107098.2</v>
      </c>
      <c r="E12" s="27">
        <f t="shared" si="0"/>
        <v>92.6433379151179</v>
      </c>
      <c r="F12" s="129">
        <v>5705.5</v>
      </c>
      <c r="G12" s="23">
        <f t="shared" si="1"/>
        <v>4.93543835913867</v>
      </c>
      <c r="H12" s="18"/>
      <c r="I12" s="23">
        <f t="shared" si="2"/>
        <v>0</v>
      </c>
      <c r="J12" s="50"/>
      <c r="K12" s="23">
        <f t="shared" si="3"/>
        <v>0</v>
      </c>
      <c r="L12" s="132">
        <v>3404.2</v>
      </c>
      <c r="M12" s="23">
        <f>SUM(L12*100/C12)</f>
        <v>2.944740910030648</v>
      </c>
      <c r="N12" s="131">
        <v>97513</v>
      </c>
      <c r="O12" s="23">
        <f t="shared" si="4"/>
        <v>84.3518360730329</v>
      </c>
      <c r="P12" s="133">
        <v>90</v>
      </c>
      <c r="Q12" s="135">
        <v>-0.9820832269520425</v>
      </c>
      <c r="R12" s="7"/>
    </row>
    <row r="13" spans="1:18" ht="57" customHeight="1" thickBot="1">
      <c r="A13" s="48">
        <v>5</v>
      </c>
      <c r="B13" s="35" t="s">
        <v>80</v>
      </c>
      <c r="C13" s="50">
        <v>220623</v>
      </c>
      <c r="D13" s="129">
        <v>176216.1</v>
      </c>
      <c r="E13" s="27">
        <f t="shared" si="0"/>
        <v>79.87204416583947</v>
      </c>
      <c r="F13" s="129">
        <v>25168.1</v>
      </c>
      <c r="G13" s="23">
        <f t="shared" si="1"/>
        <v>11.407740806715529</v>
      </c>
      <c r="H13" s="18"/>
      <c r="I13" s="23">
        <f>SUM(H13*100/C13)</f>
        <v>0</v>
      </c>
      <c r="J13" s="130">
        <v>4172</v>
      </c>
      <c r="K13" s="23">
        <f t="shared" si="3"/>
        <v>1.891008643704419</v>
      </c>
      <c r="L13" s="32"/>
      <c r="M13" s="23">
        <f t="shared" si="5"/>
        <v>0</v>
      </c>
      <c r="N13" s="131">
        <v>166336.1</v>
      </c>
      <c r="O13" s="23">
        <f t="shared" si="4"/>
        <v>75.39381660117033</v>
      </c>
      <c r="P13" s="134">
        <v>115</v>
      </c>
      <c r="Q13" s="135">
        <v>1.2013015059460392</v>
      </c>
      <c r="R13" s="7"/>
    </row>
    <row r="14" spans="1:23" s="9" customFormat="1" ht="63" customHeight="1" thickBot="1">
      <c r="A14" s="49">
        <v>6</v>
      </c>
      <c r="B14" s="35" t="s">
        <v>81</v>
      </c>
      <c r="C14" s="51">
        <v>203076</v>
      </c>
      <c r="D14" s="129">
        <v>151536</v>
      </c>
      <c r="E14" s="27">
        <f t="shared" si="0"/>
        <v>74.62033918335993</v>
      </c>
      <c r="F14" s="129">
        <v>15624</v>
      </c>
      <c r="G14" s="23">
        <f t="shared" si="1"/>
        <v>7.693671334869704</v>
      </c>
      <c r="H14" s="18"/>
      <c r="I14" s="23">
        <f t="shared" si="2"/>
        <v>0</v>
      </c>
      <c r="J14" s="130">
        <v>3964</v>
      </c>
      <c r="K14" s="23">
        <f t="shared" si="3"/>
        <v>1.9519785695995588</v>
      </c>
      <c r="L14" s="18"/>
      <c r="M14" s="23">
        <f t="shared" si="5"/>
        <v>0</v>
      </c>
      <c r="N14" s="131">
        <v>141188</v>
      </c>
      <c r="O14" s="23">
        <f t="shared" si="4"/>
        <v>69.52470996080285</v>
      </c>
      <c r="P14" s="133">
        <v>90</v>
      </c>
      <c r="Q14" s="135">
        <v>5.540568872737437</v>
      </c>
      <c r="R14" s="54"/>
      <c r="S14" s="2"/>
      <c r="T14" s="2"/>
      <c r="U14" s="2"/>
      <c r="V14" s="2"/>
      <c r="W14" s="2"/>
    </row>
    <row r="15" spans="1:23" s="9" customFormat="1" ht="30" customHeight="1" thickBot="1">
      <c r="A15" s="48">
        <v>7</v>
      </c>
      <c r="B15" s="35" t="s">
        <v>82</v>
      </c>
      <c r="C15" s="50">
        <v>139677</v>
      </c>
      <c r="D15" s="129">
        <v>118066</v>
      </c>
      <c r="E15" s="27">
        <f t="shared" si="0"/>
        <v>84.52787502595274</v>
      </c>
      <c r="F15" s="129">
        <v>21611</v>
      </c>
      <c r="G15" s="23">
        <f t="shared" si="1"/>
        <v>15.472124974047267</v>
      </c>
      <c r="H15" s="18"/>
      <c r="I15" s="23">
        <f t="shared" si="2"/>
        <v>0</v>
      </c>
      <c r="J15" s="130">
        <v>724</v>
      </c>
      <c r="K15" s="23">
        <f t="shared" si="3"/>
        <v>0.5183387386613401</v>
      </c>
      <c r="L15" s="18"/>
      <c r="M15" s="23">
        <f t="shared" si="5"/>
        <v>0</v>
      </c>
      <c r="N15" s="131">
        <v>118176</v>
      </c>
      <c r="O15" s="23">
        <f t="shared" si="4"/>
        <v>84.60662814923</v>
      </c>
      <c r="P15" s="133">
        <v>87</v>
      </c>
      <c r="Q15" s="135">
        <v>1.1948476321717676</v>
      </c>
      <c r="R15" s="7"/>
      <c r="S15" s="2"/>
      <c r="T15" s="2"/>
      <c r="U15" s="2"/>
      <c r="V15" s="2"/>
      <c r="W15" s="2"/>
    </row>
    <row r="16" spans="1:23" s="9" customFormat="1" ht="30" customHeight="1" thickBot="1">
      <c r="A16" s="49">
        <v>8</v>
      </c>
      <c r="B16" s="35" t="s">
        <v>83</v>
      </c>
      <c r="C16" s="50">
        <v>194406</v>
      </c>
      <c r="D16" s="129">
        <v>188232</v>
      </c>
      <c r="E16" s="27">
        <f t="shared" si="0"/>
        <v>96.82417209345391</v>
      </c>
      <c r="F16" s="129">
        <v>6174</v>
      </c>
      <c r="G16" s="23">
        <f t="shared" si="1"/>
        <v>3.175827906546094</v>
      </c>
      <c r="H16" s="18"/>
      <c r="I16" s="23"/>
      <c r="J16" s="130">
        <v>4470</v>
      </c>
      <c r="K16" s="23">
        <f t="shared" si="3"/>
        <v>2.299311749637357</v>
      </c>
      <c r="L16" s="18"/>
      <c r="M16" s="23">
        <f t="shared" si="5"/>
        <v>0</v>
      </c>
      <c r="N16" s="131">
        <v>162884.8</v>
      </c>
      <c r="O16" s="23">
        <f t="shared" si="4"/>
        <v>83.78589138195322</v>
      </c>
      <c r="P16" s="133">
        <v>65</v>
      </c>
      <c r="Q16" s="135">
        <v>4.1436848203939745</v>
      </c>
      <c r="R16" s="7"/>
      <c r="S16" s="2"/>
      <c r="T16" s="2"/>
      <c r="U16" s="2"/>
      <c r="V16" s="2"/>
      <c r="W16" s="2"/>
    </row>
    <row r="17" spans="1:18" ht="29.25" customHeight="1">
      <c r="A17" s="17"/>
      <c r="B17" s="39" t="s">
        <v>22</v>
      </c>
      <c r="C17" s="40">
        <v>2388428.5999999996</v>
      </c>
      <c r="D17" s="40">
        <v>1942875.9000000001</v>
      </c>
      <c r="E17" s="27">
        <v>81.34536238596374</v>
      </c>
      <c r="F17" s="40">
        <v>205362.4</v>
      </c>
      <c r="G17" s="23">
        <v>8.598222278865697</v>
      </c>
      <c r="H17" s="40">
        <v>0</v>
      </c>
      <c r="I17" s="82">
        <v>0</v>
      </c>
      <c r="J17" s="40">
        <v>36524</v>
      </c>
      <c r="K17" s="23">
        <v>1.5292062739493242</v>
      </c>
      <c r="L17" s="40">
        <v>3404.2</v>
      </c>
      <c r="M17" s="23">
        <v>0.14252885767654935</v>
      </c>
      <c r="N17" s="40">
        <v>1697882.9000000001</v>
      </c>
      <c r="O17" s="23">
        <v>71.08786505068647</v>
      </c>
      <c r="P17" s="42">
        <v>1101</v>
      </c>
      <c r="Q17" s="91">
        <v>1.7</v>
      </c>
      <c r="R17" s="10"/>
    </row>
    <row r="19" spans="2:17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protectedRanges>
    <protectedRange sqref="D9" name="Range2_1_2_1_1"/>
    <protectedRange sqref="F9" name="Range2_1_2_1_2"/>
    <protectedRange sqref="D14" name="Range2_1_2_1_2_1"/>
    <protectedRange sqref="F14" name="Range2_1_2_1_2_2"/>
    <protectedRange sqref="D13" name="Range2_1_2_1_2_3"/>
    <protectedRange sqref="F13" name="Range2_1_2_1_2_4"/>
    <protectedRange sqref="D10" name="Range2_1_2_1_2_5"/>
    <protectedRange sqref="F10" name="Range2_1_2_1_2_6"/>
    <protectedRange sqref="D16" name="Range2_1_2_1_2_7"/>
    <protectedRange sqref="F16" name="Range2_1_2_1_2_8"/>
    <protectedRange sqref="D11" name="Range2_1_2_1_2_9"/>
    <protectedRange sqref="D15" name="Range2_1_2_1_2_10"/>
    <protectedRange sqref="F15" name="Range2_1_2_1_2_12"/>
    <protectedRange sqref="D12" name="Range2_1_2_1_2_13"/>
    <protectedRange sqref="F12" name="Range2_1_2_1_2_14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3" bottom="0.2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23">
      <selection activeCell="C29" sqref="C29:Q29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9.3984375" style="2" customWidth="1"/>
    <col min="5" max="5" width="5.5" style="2" customWidth="1"/>
    <col min="6" max="6" width="8.69921875" style="2" customWidth="1"/>
    <col min="7" max="7" width="7.19921875" style="2" customWidth="1"/>
    <col min="8" max="8" width="7.59765625" style="2" customWidth="1"/>
    <col min="9" max="9" width="5" style="2" customWidth="1"/>
    <col min="10" max="10" width="7.5" style="2" customWidth="1"/>
    <col min="11" max="11" width="5.3984375" style="2" customWidth="1"/>
    <col min="12" max="12" width="7.69921875" style="2" customWidth="1"/>
    <col min="13" max="13" width="7.19921875" style="2" customWidth="1"/>
    <col min="14" max="14" width="9.3984375" style="2" customWidth="1"/>
    <col min="15" max="15" width="5.59765625" style="2" customWidth="1"/>
    <col min="16" max="16" width="5.8984375" style="2" customWidth="1"/>
    <col min="17" max="17" width="8.398437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/>
      <c r="O3" s="156"/>
      <c r="P3" s="156"/>
      <c r="Q3" s="156"/>
    </row>
    <row r="4" spans="2:17" ht="17.25">
      <c r="B4" s="4"/>
      <c r="P4" s="2" t="s">
        <v>53</v>
      </c>
      <c r="Q4" s="8"/>
    </row>
    <row r="5" spans="1:17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49</v>
      </c>
      <c r="K5" s="161" t="s">
        <v>45</v>
      </c>
      <c r="L5" s="159" t="s">
        <v>50</v>
      </c>
      <c r="M5" s="161" t="s">
        <v>45</v>
      </c>
      <c r="N5" s="160" t="s">
        <v>51</v>
      </c>
      <c r="O5" s="161" t="s">
        <v>45</v>
      </c>
      <c r="P5" s="159" t="s">
        <v>52</v>
      </c>
      <c r="Q5" s="161" t="s">
        <v>47</v>
      </c>
    </row>
    <row r="6" spans="1:17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60"/>
      <c r="O6" s="161"/>
      <c r="P6" s="159"/>
      <c r="Q6" s="161"/>
    </row>
    <row r="7" spans="1:17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25"/>
      <c r="L7" s="159"/>
      <c r="M7" s="25"/>
      <c r="N7" s="160"/>
      <c r="O7" s="25"/>
      <c r="P7" s="159"/>
      <c r="Q7" s="25"/>
    </row>
    <row r="8" spans="1:18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30" customHeight="1">
      <c r="A9" s="17" t="s">
        <v>0</v>
      </c>
      <c r="B9" s="1" t="s">
        <v>43</v>
      </c>
      <c r="C9" s="26">
        <v>1477138.3</v>
      </c>
      <c r="D9" s="18">
        <v>794477.6</v>
      </c>
      <c r="E9" s="27">
        <f>SUM(D9*100/C9)</f>
        <v>53.78491641574794</v>
      </c>
      <c r="F9" s="18">
        <v>472095.8</v>
      </c>
      <c r="G9" s="23">
        <f aca="true" t="shared" si="0" ref="G9:G25">SUM(F9*100/C9)</f>
        <v>31.96016243028835</v>
      </c>
      <c r="H9" s="18">
        <v>23587</v>
      </c>
      <c r="I9" s="23">
        <f>SUM(H9*100/C9)</f>
        <v>1.596803765767904</v>
      </c>
      <c r="J9" s="18">
        <v>0</v>
      </c>
      <c r="K9" s="23">
        <f>SUM(J9*100/C9)</f>
        <v>0</v>
      </c>
      <c r="L9" s="18">
        <v>70465</v>
      </c>
      <c r="M9" s="23">
        <f>SUM(L9*100/C9)</f>
        <v>4.770372550762511</v>
      </c>
      <c r="N9" s="18">
        <v>717332.4</v>
      </c>
      <c r="O9" s="23">
        <f aca="true" t="shared" si="1" ref="O9:O28">SUM(N9*100/C9)</f>
        <v>48.56230455875391</v>
      </c>
      <c r="P9" s="19">
        <v>427</v>
      </c>
      <c r="Q9" s="106">
        <v>-0.12</v>
      </c>
      <c r="R9" s="21"/>
    </row>
    <row r="10" spans="1:18" ht="47.25" customHeight="1">
      <c r="A10" s="17" t="s">
        <v>1</v>
      </c>
      <c r="B10" s="1" t="s">
        <v>23</v>
      </c>
      <c r="C10" s="26">
        <v>174852</v>
      </c>
      <c r="D10" s="18">
        <v>154988</v>
      </c>
      <c r="E10" s="27">
        <f>SUM(D10*100/C10)</f>
        <v>88.63953514972663</v>
      </c>
      <c r="F10" s="18">
        <v>2639</v>
      </c>
      <c r="G10" s="23">
        <f t="shared" si="0"/>
        <v>1.5092764166266328</v>
      </c>
      <c r="H10" s="18"/>
      <c r="I10" s="23">
        <f aca="true" t="shared" si="2" ref="I10:I28">SUM(H10*100/C10)</f>
        <v>0</v>
      </c>
      <c r="J10" s="18">
        <v>1394</v>
      </c>
      <c r="K10" s="23">
        <f>SUM(J10*100/C10)</f>
        <v>0.7972456706242994</v>
      </c>
      <c r="L10" s="18"/>
      <c r="M10" s="23"/>
      <c r="N10" s="18">
        <v>138756</v>
      </c>
      <c r="O10" s="23">
        <f t="shared" si="1"/>
        <v>79.35625557614439</v>
      </c>
      <c r="P10" s="19">
        <v>99</v>
      </c>
      <c r="Q10" s="106">
        <v>0.75</v>
      </c>
      <c r="R10" s="7"/>
    </row>
    <row r="11" spans="1:18" ht="30" customHeight="1">
      <c r="A11" s="17" t="s">
        <v>2</v>
      </c>
      <c r="B11" s="1" t="s">
        <v>24</v>
      </c>
      <c r="C11" s="26">
        <v>118441.7</v>
      </c>
      <c r="D11" s="18">
        <v>105683</v>
      </c>
      <c r="E11" s="27">
        <f>SUM(D11*100/C11)</f>
        <v>89.22786484827557</v>
      </c>
      <c r="F11" s="18">
        <v>8558</v>
      </c>
      <c r="G11" s="23">
        <f t="shared" si="0"/>
        <v>7.22549575022986</v>
      </c>
      <c r="H11" s="18">
        <v>520</v>
      </c>
      <c r="I11" s="23">
        <f>SUM(H11*100/C11)</f>
        <v>0.4390345629959719</v>
      </c>
      <c r="J11" s="18">
        <v>0</v>
      </c>
      <c r="K11" s="23">
        <f>SUM(J11*100/C11)</f>
        <v>0</v>
      </c>
      <c r="L11" s="18">
        <v>215810.5</v>
      </c>
      <c r="M11" s="23">
        <f>SUM(L11*100/C11)</f>
        <v>182.2082087643119</v>
      </c>
      <c r="N11" s="18">
        <v>107522</v>
      </c>
      <c r="O11" s="23">
        <f t="shared" si="1"/>
        <v>90.78052746625555</v>
      </c>
      <c r="P11" s="19">
        <v>79</v>
      </c>
      <c r="Q11" s="106">
        <v>-159.62</v>
      </c>
      <c r="R11" s="7"/>
    </row>
    <row r="12" spans="1:18" ht="45" customHeight="1">
      <c r="A12" s="17" t="s">
        <v>3</v>
      </c>
      <c r="B12" s="1" t="s">
        <v>41</v>
      </c>
      <c r="C12" s="26">
        <v>589418</v>
      </c>
      <c r="D12" s="18">
        <v>403227</v>
      </c>
      <c r="E12" s="27">
        <f>SUM(D12*100/C12)</f>
        <v>68.4110427574319</v>
      </c>
      <c r="F12" s="18">
        <v>112991</v>
      </c>
      <c r="G12" s="23">
        <f t="shared" si="0"/>
        <v>19.169926944884615</v>
      </c>
      <c r="H12" s="18">
        <v>750</v>
      </c>
      <c r="I12" s="23">
        <f>SUM(H12*100/C12)</f>
        <v>0.12724416288610121</v>
      </c>
      <c r="J12" s="18">
        <v>5356</v>
      </c>
      <c r="K12" s="23">
        <f>SUM(J12*100/C12)</f>
        <v>0.9086929818906108</v>
      </c>
      <c r="L12" s="18"/>
      <c r="M12" s="23"/>
      <c r="N12" s="18">
        <v>370624</v>
      </c>
      <c r="O12" s="23">
        <f t="shared" si="1"/>
        <v>62.87965416733116</v>
      </c>
      <c r="P12" s="19">
        <v>214</v>
      </c>
      <c r="Q12" s="106">
        <v>0.51</v>
      </c>
      <c r="R12" s="7"/>
    </row>
    <row r="13" spans="1:23" s="9" customFormat="1" ht="30" customHeight="1">
      <c r="A13" s="17" t="s">
        <v>4</v>
      </c>
      <c r="B13" s="1" t="s">
        <v>25</v>
      </c>
      <c r="C13" s="26">
        <v>111322</v>
      </c>
      <c r="D13" s="18">
        <v>83243</v>
      </c>
      <c r="E13" s="27">
        <f>SUM(D13*100/C13)</f>
        <v>74.77677368354863</v>
      </c>
      <c r="F13" s="18">
        <v>9678</v>
      </c>
      <c r="G13" s="23">
        <f t="shared" si="0"/>
        <v>8.693699358617344</v>
      </c>
      <c r="H13" s="18">
        <v>7920</v>
      </c>
      <c r="I13" s="23">
        <f>SUM(H13*100/C13)</f>
        <v>7.114496685291317</v>
      </c>
      <c r="J13" s="18">
        <v>977</v>
      </c>
      <c r="K13" s="23">
        <f>SUM(J13*100/C13)</f>
        <v>0.8776342501931335</v>
      </c>
      <c r="L13" s="18"/>
      <c r="M13" s="23"/>
      <c r="N13" s="18">
        <v>60193</v>
      </c>
      <c r="O13" s="23">
        <f t="shared" si="1"/>
        <v>54.07107310325003</v>
      </c>
      <c r="P13" s="19">
        <v>58</v>
      </c>
      <c r="Q13" s="106">
        <v>0.55</v>
      </c>
      <c r="R13" s="7"/>
      <c r="S13" s="2"/>
      <c r="T13" s="2"/>
      <c r="U13" s="2"/>
      <c r="V13" s="2"/>
      <c r="W13" s="2"/>
    </row>
    <row r="14" spans="1:20" ht="30" customHeight="1">
      <c r="A14" s="17" t="s">
        <v>5</v>
      </c>
      <c r="B14" s="1" t="s">
        <v>26</v>
      </c>
      <c r="C14" s="26">
        <v>215495.9</v>
      </c>
      <c r="D14" s="18">
        <v>130506</v>
      </c>
      <c r="E14" s="27">
        <f aca="true" t="shared" si="3" ref="E14:E25">SUM(D14*100/C14)</f>
        <v>60.56078097077485</v>
      </c>
      <c r="F14" s="18">
        <v>5290</v>
      </c>
      <c r="G14" s="23">
        <f t="shared" si="0"/>
        <v>2.454803084420632</v>
      </c>
      <c r="H14" s="18"/>
      <c r="I14" s="23">
        <f t="shared" si="2"/>
        <v>0</v>
      </c>
      <c r="J14" s="18">
        <v>426.3</v>
      </c>
      <c r="K14" s="23">
        <f aca="true" t="shared" si="4" ref="K14:K28">SUM(J14*100/C14)</f>
        <v>0.19782278920387814</v>
      </c>
      <c r="L14" s="18"/>
      <c r="M14" s="23"/>
      <c r="N14" s="18">
        <v>98997.7</v>
      </c>
      <c r="O14" s="23">
        <f t="shared" si="1"/>
        <v>45.939481911256784</v>
      </c>
      <c r="P14" s="19">
        <v>76</v>
      </c>
      <c r="Q14" s="106">
        <v>0.24</v>
      </c>
      <c r="R14" s="7"/>
      <c r="T14" s="15"/>
    </row>
    <row r="15" spans="1:18" ht="30" customHeight="1">
      <c r="A15" s="17" t="s">
        <v>6</v>
      </c>
      <c r="B15" s="1" t="s">
        <v>27</v>
      </c>
      <c r="C15" s="26">
        <v>108046</v>
      </c>
      <c r="D15" s="18">
        <v>85198</v>
      </c>
      <c r="E15" s="27">
        <f t="shared" si="3"/>
        <v>78.85345130777631</v>
      </c>
      <c r="F15" s="18">
        <v>1624</v>
      </c>
      <c r="G15" s="23">
        <f t="shared" si="0"/>
        <v>1.5030635099864873</v>
      </c>
      <c r="H15" s="18"/>
      <c r="I15" s="23">
        <f t="shared" si="2"/>
        <v>0</v>
      </c>
      <c r="J15" s="18">
        <v>493.6</v>
      </c>
      <c r="K15" s="23">
        <f t="shared" si="4"/>
        <v>0.4568424559909668</v>
      </c>
      <c r="L15" s="18"/>
      <c r="M15" s="23"/>
      <c r="N15" s="18">
        <v>77197</v>
      </c>
      <c r="O15" s="23">
        <f t="shared" si="1"/>
        <v>71.44827203228255</v>
      </c>
      <c r="P15" s="19">
        <v>65</v>
      </c>
      <c r="Q15" s="106">
        <v>1.14</v>
      </c>
      <c r="R15" s="7"/>
    </row>
    <row r="16" spans="1:18" ht="30" customHeight="1">
      <c r="A16" s="17" t="s">
        <v>7</v>
      </c>
      <c r="B16" s="1" t="s">
        <v>28</v>
      </c>
      <c r="C16" s="26">
        <v>227193</v>
      </c>
      <c r="D16" s="18">
        <v>153937</v>
      </c>
      <c r="E16" s="27">
        <f t="shared" si="3"/>
        <v>67.75604882192673</v>
      </c>
      <c r="F16" s="18">
        <v>6003</v>
      </c>
      <c r="G16" s="23">
        <f t="shared" si="0"/>
        <v>2.642246900212595</v>
      </c>
      <c r="H16" s="18"/>
      <c r="I16" s="23">
        <f t="shared" si="2"/>
        <v>0</v>
      </c>
      <c r="J16" s="18">
        <v>1820</v>
      </c>
      <c r="K16" s="23">
        <f t="shared" si="4"/>
        <v>0.801081019221543</v>
      </c>
      <c r="L16" s="18"/>
      <c r="M16" s="23">
        <f>SUM(L16*100/C16)</f>
        <v>0</v>
      </c>
      <c r="N16" s="18">
        <v>146852</v>
      </c>
      <c r="O16" s="23">
        <f t="shared" si="1"/>
        <v>64.63755485424286</v>
      </c>
      <c r="P16" s="19">
        <v>124</v>
      </c>
      <c r="Q16" s="106">
        <v>0.38</v>
      </c>
      <c r="R16" s="7"/>
    </row>
    <row r="17" spans="1:18" ht="45.75" customHeight="1">
      <c r="A17" s="17" t="s">
        <v>8</v>
      </c>
      <c r="B17" s="1" t="s">
        <v>34</v>
      </c>
      <c r="C17" s="26">
        <v>51375</v>
      </c>
      <c r="D17" s="18">
        <v>34350</v>
      </c>
      <c r="E17" s="27">
        <f t="shared" si="3"/>
        <v>66.86131386861314</v>
      </c>
      <c r="F17" s="18">
        <v>1321</v>
      </c>
      <c r="G17" s="23">
        <f t="shared" si="0"/>
        <v>2.5712895377128953</v>
      </c>
      <c r="H17" s="18"/>
      <c r="I17" s="23">
        <f t="shared" si="2"/>
        <v>0</v>
      </c>
      <c r="J17" s="18">
        <v>165</v>
      </c>
      <c r="K17" s="94">
        <f t="shared" si="4"/>
        <v>0.32116788321167883</v>
      </c>
      <c r="L17" s="18"/>
      <c r="M17" s="23"/>
      <c r="N17" s="18">
        <v>32574</v>
      </c>
      <c r="O17" s="23">
        <f t="shared" si="1"/>
        <v>63.40437956204379</v>
      </c>
      <c r="P17" s="19">
        <v>94</v>
      </c>
      <c r="Q17" s="107">
        <v>0.04</v>
      </c>
      <c r="R17" s="7"/>
    </row>
    <row r="18" spans="1:18" ht="35.25" customHeight="1">
      <c r="A18" s="17" t="s">
        <v>9</v>
      </c>
      <c r="B18" s="1" t="s">
        <v>29</v>
      </c>
      <c r="C18" s="26">
        <v>224299.1</v>
      </c>
      <c r="D18" s="26">
        <v>173920.1</v>
      </c>
      <c r="E18" s="27">
        <f t="shared" si="3"/>
        <v>77.53936596268107</v>
      </c>
      <c r="F18" s="26">
        <v>7563.3</v>
      </c>
      <c r="G18" s="27">
        <f t="shared" si="0"/>
        <v>3.3719707301545125</v>
      </c>
      <c r="H18" s="26"/>
      <c r="I18" s="27">
        <f t="shared" si="2"/>
        <v>0</v>
      </c>
      <c r="J18" s="26">
        <v>1801.8</v>
      </c>
      <c r="K18" s="27">
        <f t="shared" si="4"/>
        <v>0.8033023761575503</v>
      </c>
      <c r="L18" s="26"/>
      <c r="M18" s="27"/>
      <c r="N18" s="26">
        <v>141723</v>
      </c>
      <c r="O18" s="27">
        <f t="shared" si="1"/>
        <v>63.18482775900572</v>
      </c>
      <c r="P18" s="108">
        <v>98</v>
      </c>
      <c r="Q18" s="106">
        <v>1.66</v>
      </c>
      <c r="R18" s="7"/>
    </row>
    <row r="19" spans="1:18" s="15" customFormat="1" ht="30" customHeight="1">
      <c r="A19" s="17" t="s">
        <v>10</v>
      </c>
      <c r="B19" s="1" t="s">
        <v>35</v>
      </c>
      <c r="C19" s="26">
        <v>227208.9</v>
      </c>
      <c r="D19" s="26">
        <v>162496.2</v>
      </c>
      <c r="E19" s="27">
        <f t="shared" si="3"/>
        <v>71.51841323117185</v>
      </c>
      <c r="F19" s="26">
        <v>4909.5</v>
      </c>
      <c r="G19" s="27">
        <f t="shared" si="0"/>
        <v>2.160786835374847</v>
      </c>
      <c r="H19" s="26"/>
      <c r="I19" s="27">
        <f t="shared" si="2"/>
        <v>0</v>
      </c>
      <c r="J19" s="26">
        <v>1557.3</v>
      </c>
      <c r="K19" s="27">
        <f t="shared" si="4"/>
        <v>0.6854044889966898</v>
      </c>
      <c r="L19" s="26"/>
      <c r="M19" s="27">
        <f>SUM(L19*100/C19)</f>
        <v>0</v>
      </c>
      <c r="N19" s="26">
        <v>151275.1</v>
      </c>
      <c r="O19" s="27">
        <f t="shared" si="1"/>
        <v>66.57974225481485</v>
      </c>
      <c r="P19" s="108">
        <v>93</v>
      </c>
      <c r="Q19" s="106">
        <v>0.7</v>
      </c>
      <c r="R19" s="43"/>
    </row>
    <row r="20" spans="1:18" ht="30" customHeight="1">
      <c r="A20" s="17" t="s">
        <v>11</v>
      </c>
      <c r="B20" s="1" t="s">
        <v>39</v>
      </c>
      <c r="C20" s="26">
        <v>150418</v>
      </c>
      <c r="D20" s="26">
        <v>105592</v>
      </c>
      <c r="E20" s="27">
        <f t="shared" si="3"/>
        <v>70.19904532702203</v>
      </c>
      <c r="F20" s="26">
        <v>10689</v>
      </c>
      <c r="G20" s="27">
        <f t="shared" si="0"/>
        <v>7.106197396588175</v>
      </c>
      <c r="H20" s="26"/>
      <c r="I20" s="27">
        <f t="shared" si="2"/>
        <v>0</v>
      </c>
      <c r="J20" s="26">
        <v>2369</v>
      </c>
      <c r="K20" s="27">
        <f t="shared" si="4"/>
        <v>1.574944488026699</v>
      </c>
      <c r="L20" s="26"/>
      <c r="M20" s="27"/>
      <c r="N20" s="26">
        <v>82943</v>
      </c>
      <c r="O20" s="27">
        <f t="shared" si="1"/>
        <v>55.14167187437673</v>
      </c>
      <c r="P20" s="108">
        <v>87</v>
      </c>
      <c r="Q20" s="106">
        <v>2.48</v>
      </c>
      <c r="R20" s="7"/>
    </row>
    <row r="21" spans="1:18" ht="30" customHeight="1">
      <c r="A21" s="17" t="s">
        <v>12</v>
      </c>
      <c r="B21" s="1" t="s">
        <v>30</v>
      </c>
      <c r="C21" s="26">
        <v>43832.4</v>
      </c>
      <c r="D21" s="26">
        <v>17858</v>
      </c>
      <c r="E21" s="27">
        <f t="shared" si="3"/>
        <v>40.741551911371495</v>
      </c>
      <c r="F21" s="26">
        <v>11690.2</v>
      </c>
      <c r="G21" s="27">
        <f t="shared" si="0"/>
        <v>26.670225677809107</v>
      </c>
      <c r="H21" s="26"/>
      <c r="I21" s="27">
        <f t="shared" si="2"/>
        <v>0</v>
      </c>
      <c r="J21" s="26">
        <v>363.2</v>
      </c>
      <c r="K21" s="27">
        <f t="shared" si="4"/>
        <v>0.8286107993173999</v>
      </c>
      <c r="L21" s="26"/>
      <c r="M21" s="27"/>
      <c r="N21" s="26">
        <v>19318</v>
      </c>
      <c r="O21" s="27">
        <f t="shared" si="1"/>
        <v>44.07242131391391</v>
      </c>
      <c r="P21" s="108">
        <v>17</v>
      </c>
      <c r="Q21" s="106">
        <v>1.03</v>
      </c>
      <c r="R21" s="7"/>
    </row>
    <row r="22" spans="1:18" ht="30" customHeight="1">
      <c r="A22" s="17" t="s">
        <v>13</v>
      </c>
      <c r="B22" s="1" t="s">
        <v>36</v>
      </c>
      <c r="C22" s="26">
        <v>39916</v>
      </c>
      <c r="D22" s="26"/>
      <c r="E22" s="27">
        <f t="shared" si="3"/>
        <v>0</v>
      </c>
      <c r="F22" s="26">
        <v>14691</v>
      </c>
      <c r="G22" s="27">
        <f t="shared" si="0"/>
        <v>36.80479005912416</v>
      </c>
      <c r="H22" s="26">
        <v>0</v>
      </c>
      <c r="I22" s="27">
        <f>SUM(H22*100/C22)</f>
        <v>0</v>
      </c>
      <c r="J22" s="26">
        <v>657</v>
      </c>
      <c r="K22" s="27">
        <f t="shared" si="4"/>
        <v>1.6459565086682033</v>
      </c>
      <c r="L22" s="26"/>
      <c r="M22" s="27"/>
      <c r="N22" s="26">
        <v>31344</v>
      </c>
      <c r="O22" s="27">
        <f t="shared" si="1"/>
        <v>78.52490229481911</v>
      </c>
      <c r="P22" s="108">
        <v>22</v>
      </c>
      <c r="Q22" s="106">
        <v>0.24</v>
      </c>
      <c r="R22" s="7"/>
    </row>
    <row r="23" spans="1:18" ht="30" customHeight="1">
      <c r="A23" s="17" t="s">
        <v>14</v>
      </c>
      <c r="B23" s="1" t="s">
        <v>37</v>
      </c>
      <c r="C23" s="26">
        <v>197955.9</v>
      </c>
      <c r="D23" s="26">
        <v>185445.9</v>
      </c>
      <c r="E23" s="27">
        <f t="shared" si="3"/>
        <v>93.68041063691459</v>
      </c>
      <c r="F23" s="26">
        <v>11482.4</v>
      </c>
      <c r="G23" s="27">
        <f t="shared" si="0"/>
        <v>5.8004838451392455</v>
      </c>
      <c r="H23" s="26"/>
      <c r="I23" s="27">
        <f t="shared" si="2"/>
        <v>0</v>
      </c>
      <c r="J23" s="26">
        <v>208</v>
      </c>
      <c r="K23" s="27">
        <f t="shared" si="4"/>
        <v>0.10507390787544095</v>
      </c>
      <c r="L23" s="26"/>
      <c r="M23" s="27"/>
      <c r="N23" s="26">
        <v>133831</v>
      </c>
      <c r="O23" s="27">
        <f t="shared" si="1"/>
        <v>67.60647194652951</v>
      </c>
      <c r="P23" s="108">
        <v>88</v>
      </c>
      <c r="Q23" s="106">
        <v>0.05</v>
      </c>
      <c r="R23" s="7"/>
    </row>
    <row r="24" spans="1:18" ht="30" customHeight="1">
      <c r="A24" s="17" t="s">
        <v>15</v>
      </c>
      <c r="B24" s="1" t="s">
        <v>38</v>
      </c>
      <c r="C24" s="26">
        <v>193673</v>
      </c>
      <c r="D24" s="26">
        <v>109288</v>
      </c>
      <c r="E24" s="27">
        <f t="shared" si="3"/>
        <v>56.42913570812659</v>
      </c>
      <c r="F24" s="26">
        <v>17002</v>
      </c>
      <c r="G24" s="27">
        <f t="shared" si="0"/>
        <v>8.778714637559185</v>
      </c>
      <c r="H24" s="26"/>
      <c r="I24" s="27">
        <f t="shared" si="2"/>
        <v>0</v>
      </c>
      <c r="J24" s="26">
        <v>491</v>
      </c>
      <c r="K24" s="83">
        <f t="shared" si="4"/>
        <v>0.2535201086367227</v>
      </c>
      <c r="L24" s="26"/>
      <c r="M24" s="27"/>
      <c r="N24" s="26">
        <v>125318</v>
      </c>
      <c r="O24" s="27">
        <f t="shared" si="1"/>
        <v>64.70597347074708</v>
      </c>
      <c r="P24" s="108">
        <v>104</v>
      </c>
      <c r="Q24" s="123">
        <v>0.24777832166773484</v>
      </c>
      <c r="R24" s="7"/>
    </row>
    <row r="25" spans="1:18" ht="30" customHeight="1">
      <c r="A25" s="17" t="s">
        <v>16</v>
      </c>
      <c r="B25" s="1" t="s">
        <v>40</v>
      </c>
      <c r="C25" s="26">
        <v>180908.9</v>
      </c>
      <c r="D25" s="26">
        <v>124181.5</v>
      </c>
      <c r="E25" s="27">
        <f t="shared" si="3"/>
        <v>68.64311263846058</v>
      </c>
      <c r="F25" s="26">
        <v>5290.9</v>
      </c>
      <c r="G25" s="27">
        <f t="shared" si="0"/>
        <v>2.9246211767359154</v>
      </c>
      <c r="H25" s="26"/>
      <c r="I25" s="27">
        <f t="shared" si="2"/>
        <v>0</v>
      </c>
      <c r="J25" s="26">
        <v>825.12</v>
      </c>
      <c r="K25" s="27">
        <f t="shared" si="4"/>
        <v>0.456096963720414</v>
      </c>
      <c r="L25" s="26"/>
      <c r="M25" s="27"/>
      <c r="N25" s="26">
        <v>112170.3</v>
      </c>
      <c r="O25" s="27">
        <f t="shared" si="1"/>
        <v>62.00374884817718</v>
      </c>
      <c r="P25" s="108">
        <v>95</v>
      </c>
      <c r="Q25" s="123">
        <v>0.6859825104056495</v>
      </c>
      <c r="R25" s="7"/>
    </row>
    <row r="26" spans="1:18" ht="30" customHeight="1">
      <c r="A26" s="17" t="s">
        <v>17</v>
      </c>
      <c r="B26" s="1" t="s">
        <v>31</v>
      </c>
      <c r="C26" s="26">
        <v>304359</v>
      </c>
      <c r="D26" s="26">
        <v>206167.9</v>
      </c>
      <c r="E26" s="27">
        <f>SUM(D26*100/C26)</f>
        <v>67.73839446180332</v>
      </c>
      <c r="F26" s="26">
        <v>27174</v>
      </c>
      <c r="G26" s="27">
        <f>SUM(F26*100/C26)</f>
        <v>8.928272204863335</v>
      </c>
      <c r="H26" s="26">
        <v>4924.9</v>
      </c>
      <c r="I26" s="27">
        <f>SUM(H26*100/C26)</f>
        <v>1.6181220203772517</v>
      </c>
      <c r="J26" s="26">
        <v>782.9</v>
      </c>
      <c r="K26" s="83">
        <f t="shared" si="4"/>
        <v>0.2572291274448924</v>
      </c>
      <c r="L26" s="26"/>
      <c r="M26" s="27">
        <f>SUM(L26*100/C26)</f>
        <v>0</v>
      </c>
      <c r="N26" s="26">
        <v>203402</v>
      </c>
      <c r="O26" s="27">
        <f t="shared" si="1"/>
        <v>66.82963211207817</v>
      </c>
      <c r="P26" s="108">
        <v>136</v>
      </c>
      <c r="Q26" s="123">
        <v>0.2350831145975384</v>
      </c>
      <c r="R26" s="7"/>
    </row>
    <row r="27" spans="1:18" ht="42" customHeight="1">
      <c r="A27" s="17" t="s">
        <v>18</v>
      </c>
      <c r="B27" s="1" t="s">
        <v>32</v>
      </c>
      <c r="C27" s="26">
        <v>148200</v>
      </c>
      <c r="D27" s="26">
        <v>123994</v>
      </c>
      <c r="E27" s="27">
        <f>SUM(D27*100/C27)</f>
        <v>83.66666666666667</v>
      </c>
      <c r="F27" s="26">
        <v>8298</v>
      </c>
      <c r="G27" s="27">
        <f>SUM(F27*100/C27)</f>
        <v>5.59919028340081</v>
      </c>
      <c r="H27" s="26">
        <v>465</v>
      </c>
      <c r="I27" s="27">
        <f>SUM(H27*100/C27)</f>
        <v>0.31376518218623484</v>
      </c>
      <c r="J27" s="26">
        <v>1865</v>
      </c>
      <c r="K27" s="27">
        <f t="shared" si="4"/>
        <v>1.2584345479082322</v>
      </c>
      <c r="L27" s="26"/>
      <c r="M27" s="27"/>
      <c r="N27" s="26">
        <v>116006</v>
      </c>
      <c r="O27" s="27">
        <f t="shared" si="1"/>
        <v>78.27665317139001</v>
      </c>
      <c r="P27" s="108">
        <v>65</v>
      </c>
      <c r="Q27" s="123">
        <v>2.064642689504309</v>
      </c>
      <c r="R27" s="7"/>
    </row>
    <row r="28" spans="1:18" ht="30" customHeight="1">
      <c r="A28" s="110" t="s">
        <v>19</v>
      </c>
      <c r="B28" s="28" t="s">
        <v>33</v>
      </c>
      <c r="C28" s="29">
        <v>67543.2</v>
      </c>
      <c r="D28" s="29">
        <v>65431.7</v>
      </c>
      <c r="E28" s="30">
        <f>SUM(D28*100/C28)</f>
        <v>96.87385258619669</v>
      </c>
      <c r="F28" s="29">
        <v>725.2</v>
      </c>
      <c r="G28" s="30">
        <f>SUM(F28*100/C28)</f>
        <v>1.0736832131139775</v>
      </c>
      <c r="H28" s="29"/>
      <c r="I28" s="30">
        <f t="shared" si="2"/>
        <v>0</v>
      </c>
      <c r="J28" s="29">
        <v>1027.5</v>
      </c>
      <c r="K28" s="30">
        <f t="shared" si="4"/>
        <v>1.5212486231034361</v>
      </c>
      <c r="L28" s="29"/>
      <c r="M28" s="30"/>
      <c r="N28" s="29">
        <v>55106.5</v>
      </c>
      <c r="O28" s="30">
        <f t="shared" si="1"/>
        <v>81.58704355138637</v>
      </c>
      <c r="P28" s="109">
        <v>43</v>
      </c>
      <c r="Q28" s="123">
        <v>0.5423036425387727</v>
      </c>
      <c r="R28" s="7"/>
    </row>
    <row r="29" spans="1:18" ht="29.25" customHeight="1">
      <c r="A29" s="17"/>
      <c r="B29" s="39" t="s">
        <v>22</v>
      </c>
      <c r="C29" s="40">
        <v>4851596.3</v>
      </c>
      <c r="D29" s="40">
        <v>3219984.9000000004</v>
      </c>
      <c r="E29" s="27">
        <v>66.36959674488993</v>
      </c>
      <c r="F29" s="40">
        <v>739715.3</v>
      </c>
      <c r="G29" s="23">
        <v>15.246843600734051</v>
      </c>
      <c r="H29" s="40">
        <v>38166.9</v>
      </c>
      <c r="I29" s="23">
        <v>0.7866874661438752</v>
      </c>
      <c r="J29" s="40">
        <v>22579.719999999998</v>
      </c>
      <c r="K29" s="23">
        <v>0.46540805548887065</v>
      </c>
      <c r="L29" s="40">
        <v>286275.5</v>
      </c>
      <c r="M29" s="94">
        <v>5.9006455256798676</v>
      </c>
      <c r="N29" s="40">
        <v>2922485</v>
      </c>
      <c r="O29" s="23">
        <v>60.237596438104305</v>
      </c>
      <c r="P29" s="42">
        <v>2084</v>
      </c>
      <c r="Q29" s="101">
        <v>-7.309</v>
      </c>
      <c r="R29" s="10"/>
    </row>
    <row r="31" spans="2:17" s="11" customFormat="1" ht="16.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7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7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sheetProtection/>
  <mergeCells count="20">
    <mergeCell ref="N3:Q3"/>
    <mergeCell ref="J1:P1"/>
    <mergeCell ref="A2:P2"/>
    <mergeCell ref="C5:C7"/>
    <mergeCell ref="H5:H7"/>
    <mergeCell ref="L5:L7"/>
    <mergeCell ref="N5:N7"/>
    <mergeCell ref="I5:I7"/>
    <mergeCell ref="G5:G7"/>
    <mergeCell ref="D5:D7"/>
    <mergeCell ref="F5:F7"/>
    <mergeCell ref="E5:E7"/>
    <mergeCell ref="A5:A7"/>
    <mergeCell ref="B5:B7"/>
    <mergeCell ref="Q5:Q6"/>
    <mergeCell ref="O5:O6"/>
    <mergeCell ref="M5:M6"/>
    <mergeCell ref="K5:K6"/>
    <mergeCell ref="P5:P7"/>
    <mergeCell ref="J5:J7"/>
  </mergeCells>
  <printOptions/>
  <pageMargins left="0" right="0" top="0.15748031496062992" bottom="0" header="0" footer="0"/>
  <pageSetup horizontalDpi="240" verticalDpi="24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8">
      <selection activeCell="C16" sqref="C16:Q16"/>
    </sheetView>
  </sheetViews>
  <sheetFormatPr defaultColWidth="8.796875" defaultRowHeight="15"/>
  <cols>
    <col min="1" max="1" width="3.8984375" style="2" customWidth="1"/>
    <col min="2" max="2" width="20.0976562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4.59765625" style="2" customWidth="1"/>
    <col min="12" max="12" width="6.8984375" style="2" customWidth="1"/>
    <col min="13" max="13" width="5.59765625" style="2" customWidth="1"/>
    <col min="14" max="14" width="9" style="2" customWidth="1"/>
    <col min="15" max="15" width="7.5" style="2" customWidth="1"/>
    <col min="16" max="16" width="5.8984375" style="2" customWidth="1"/>
    <col min="17" max="17" width="8.5" style="2" customWidth="1"/>
    <col min="18" max="18" width="9.89843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23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/>
      <c r="O3" s="156"/>
      <c r="P3" s="156"/>
      <c r="Q3" s="156"/>
    </row>
    <row r="4" spans="2:17" ht="17.25">
      <c r="B4" s="4"/>
      <c r="P4" s="2" t="s">
        <v>53</v>
      </c>
      <c r="Q4" s="8"/>
    </row>
    <row r="5" spans="1:17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49</v>
      </c>
      <c r="K5" s="161" t="s">
        <v>45</v>
      </c>
      <c r="L5" s="159" t="s">
        <v>50</v>
      </c>
      <c r="M5" s="161" t="s">
        <v>45</v>
      </c>
      <c r="N5" s="160" t="s">
        <v>51</v>
      </c>
      <c r="O5" s="161" t="s">
        <v>45</v>
      </c>
      <c r="P5" s="159" t="s">
        <v>52</v>
      </c>
      <c r="Q5" s="161" t="s">
        <v>47</v>
      </c>
    </row>
    <row r="6" spans="1:17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60"/>
      <c r="O6" s="161"/>
      <c r="P6" s="159"/>
      <c r="Q6" s="161"/>
    </row>
    <row r="7" spans="1:17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25"/>
      <c r="L7" s="159"/>
      <c r="M7" s="25"/>
      <c r="N7" s="160"/>
      <c r="O7" s="25"/>
      <c r="P7" s="159"/>
      <c r="Q7" s="25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39" customHeight="1" thickBot="1">
      <c r="A9" s="116" t="s">
        <v>0</v>
      </c>
      <c r="B9" s="117" t="s">
        <v>69</v>
      </c>
      <c r="C9" s="114">
        <v>826235.3</v>
      </c>
      <c r="D9" s="66">
        <v>524857.4</v>
      </c>
      <c r="E9" s="67">
        <f aca="true" t="shared" si="0" ref="E9:E15">SUM(D9*100/C9)</f>
        <v>63.523962241748805</v>
      </c>
      <c r="F9" s="66"/>
      <c r="G9" s="67">
        <f aca="true" t="shared" si="1" ref="G9:G15">SUM(F9*100/C9)</f>
        <v>0</v>
      </c>
      <c r="H9" s="111"/>
      <c r="I9" s="67">
        <f aca="true" t="shared" si="2" ref="I9:I14">SUM(H9*100/C9)</f>
        <v>0</v>
      </c>
      <c r="J9" s="130">
        <v>877.2</v>
      </c>
      <c r="K9" s="67">
        <f aca="true" t="shared" si="3" ref="K9:K15">SUM(J9*100/C9)</f>
        <v>0.10616830338766692</v>
      </c>
      <c r="L9" s="111"/>
      <c r="M9" s="112"/>
      <c r="N9" s="131">
        <v>490004</v>
      </c>
      <c r="O9" s="67">
        <f aca="true" t="shared" si="4" ref="O9:O15">SUM(N9*100/C9)</f>
        <v>59.30562395482255</v>
      </c>
      <c r="P9" s="114">
        <v>322</v>
      </c>
      <c r="Q9" s="68">
        <v>0.06</v>
      </c>
      <c r="R9" s="21"/>
    </row>
    <row r="10" spans="1:18" ht="39" customHeight="1" thickBot="1">
      <c r="A10" s="116" t="s">
        <v>1</v>
      </c>
      <c r="B10" s="117" t="s">
        <v>70</v>
      </c>
      <c r="C10" s="114">
        <v>922276</v>
      </c>
      <c r="D10" s="66">
        <v>598995</v>
      </c>
      <c r="E10" s="67">
        <f t="shared" si="0"/>
        <v>64.94747776153775</v>
      </c>
      <c r="F10" s="129">
        <v>165813</v>
      </c>
      <c r="G10" s="67">
        <f t="shared" si="1"/>
        <v>17.978674496571525</v>
      </c>
      <c r="H10" s="111"/>
      <c r="I10" s="67">
        <f t="shared" si="2"/>
        <v>0</v>
      </c>
      <c r="J10" s="65"/>
      <c r="K10" s="67">
        <f t="shared" si="3"/>
        <v>0</v>
      </c>
      <c r="L10" s="130">
        <v>-3500</v>
      </c>
      <c r="M10" s="115">
        <f>SUM(L10*100/C10)</f>
        <v>-0.37949594264623604</v>
      </c>
      <c r="N10" s="131">
        <v>592863</v>
      </c>
      <c r="O10" s="67">
        <f t="shared" si="4"/>
        <v>64.28260087002155</v>
      </c>
      <c r="P10" s="114">
        <v>387</v>
      </c>
      <c r="Q10" s="119">
        <v>-0.14</v>
      </c>
      <c r="R10" s="7"/>
    </row>
    <row r="11" spans="1:18" ht="45.75" customHeight="1" thickBot="1">
      <c r="A11" s="45" t="s">
        <v>2</v>
      </c>
      <c r="B11" s="46" t="s">
        <v>71</v>
      </c>
      <c r="C11" s="47">
        <v>149910.1</v>
      </c>
      <c r="D11" s="26">
        <v>114471.5</v>
      </c>
      <c r="E11" s="27">
        <f t="shared" si="0"/>
        <v>76.36009848569242</v>
      </c>
      <c r="F11" s="26"/>
      <c r="G11" s="27">
        <f t="shared" si="1"/>
        <v>0</v>
      </c>
      <c r="H11" s="26"/>
      <c r="I11" s="27">
        <f t="shared" si="2"/>
        <v>0</v>
      </c>
      <c r="J11" s="130">
        <v>384</v>
      </c>
      <c r="K11" s="27">
        <f t="shared" si="3"/>
        <v>0.25615352134379205</v>
      </c>
      <c r="L11" s="113"/>
      <c r="M11" s="112"/>
      <c r="N11" s="131">
        <v>101748.8</v>
      </c>
      <c r="O11" s="27">
        <f t="shared" si="4"/>
        <v>67.87321201173236</v>
      </c>
      <c r="P11" s="114">
        <v>55</v>
      </c>
      <c r="Q11" s="68">
        <v>0.37</v>
      </c>
      <c r="R11" s="7"/>
    </row>
    <row r="12" spans="1:18" ht="30.75" customHeight="1" thickBot="1">
      <c r="A12" s="45" t="s">
        <v>3</v>
      </c>
      <c r="B12" s="46" t="s">
        <v>72</v>
      </c>
      <c r="C12" s="47">
        <v>370263.4</v>
      </c>
      <c r="D12" s="129">
        <v>67272.4</v>
      </c>
      <c r="E12" s="27">
        <f t="shared" si="0"/>
        <v>18.168795511519633</v>
      </c>
      <c r="F12" s="129">
        <v>129002.9</v>
      </c>
      <c r="G12" s="27">
        <f t="shared" si="1"/>
        <v>34.84084573306462</v>
      </c>
      <c r="H12" s="111"/>
      <c r="I12" s="27">
        <f t="shared" si="2"/>
        <v>0</v>
      </c>
      <c r="J12" s="130">
        <v>5902</v>
      </c>
      <c r="K12" s="27">
        <f t="shared" si="3"/>
        <v>1.5940003791895174</v>
      </c>
      <c r="L12" s="26">
        <v>0</v>
      </c>
      <c r="M12" s="83">
        <f>SUM(L12*100/C12)</f>
        <v>0</v>
      </c>
      <c r="N12" s="131">
        <v>159302.2</v>
      </c>
      <c r="O12" s="27">
        <f t="shared" si="4"/>
        <v>43.02402019751345</v>
      </c>
      <c r="P12" s="114">
        <v>105</v>
      </c>
      <c r="Q12" s="68">
        <v>0.48</v>
      </c>
      <c r="R12" s="7"/>
    </row>
    <row r="13" spans="1:18" ht="42.75" customHeight="1" thickBot="1">
      <c r="A13" s="116" t="s">
        <v>4</v>
      </c>
      <c r="B13" s="117" t="s">
        <v>73</v>
      </c>
      <c r="C13" s="114">
        <v>18811</v>
      </c>
      <c r="D13" s="129">
        <v>13715</v>
      </c>
      <c r="E13" s="67">
        <f t="shared" si="0"/>
        <v>72.90946786454734</v>
      </c>
      <c r="F13" s="129">
        <v>5096</v>
      </c>
      <c r="G13" s="67">
        <f t="shared" si="1"/>
        <v>27.090532135452662</v>
      </c>
      <c r="H13" s="66"/>
      <c r="I13" s="67">
        <f t="shared" si="2"/>
        <v>0</v>
      </c>
      <c r="J13" s="130">
        <v>1367</v>
      </c>
      <c r="K13" s="67">
        <f t="shared" si="3"/>
        <v>7.2670246132582</v>
      </c>
      <c r="L13" s="113"/>
      <c r="M13" s="112"/>
      <c r="N13" s="131">
        <v>12514</v>
      </c>
      <c r="O13" s="67">
        <f t="shared" si="4"/>
        <v>66.52490564031683</v>
      </c>
      <c r="P13" s="114">
        <v>11</v>
      </c>
      <c r="Q13" s="68">
        <v>5.58</v>
      </c>
      <c r="R13" s="7"/>
    </row>
    <row r="14" spans="1:23" s="9" customFormat="1" ht="48" customHeight="1" thickBot="1">
      <c r="A14" s="116" t="s">
        <v>5</v>
      </c>
      <c r="B14" s="117" t="s">
        <v>74</v>
      </c>
      <c r="C14" s="114">
        <v>240616</v>
      </c>
      <c r="D14" s="129">
        <v>174752</v>
      </c>
      <c r="E14" s="67">
        <f t="shared" si="0"/>
        <v>72.62692422781528</v>
      </c>
      <c r="F14" s="129">
        <v>41355</v>
      </c>
      <c r="G14" s="67">
        <f t="shared" si="1"/>
        <v>17.187136350034912</v>
      </c>
      <c r="H14" s="66">
        <v>0</v>
      </c>
      <c r="I14" s="67">
        <f t="shared" si="2"/>
        <v>0</v>
      </c>
      <c r="J14" s="130">
        <v>196</v>
      </c>
      <c r="K14" s="115">
        <f t="shared" si="3"/>
        <v>0.08145759218007115</v>
      </c>
      <c r="L14" s="111"/>
      <c r="M14" s="112"/>
      <c r="N14" s="131">
        <v>179276</v>
      </c>
      <c r="O14" s="67">
        <f t="shared" si="4"/>
        <v>74.50709844731855</v>
      </c>
      <c r="P14" s="114">
        <v>126</v>
      </c>
      <c r="Q14" s="68">
        <v>0.01</v>
      </c>
      <c r="R14" s="7"/>
      <c r="S14" s="2"/>
      <c r="T14" s="2"/>
      <c r="U14" s="2"/>
      <c r="V14" s="2"/>
      <c r="W14" s="2"/>
    </row>
    <row r="15" spans="1:23" s="9" customFormat="1" ht="30" customHeight="1" thickBot="1">
      <c r="A15" s="45" t="s">
        <v>6</v>
      </c>
      <c r="B15" s="46" t="s">
        <v>75</v>
      </c>
      <c r="C15" s="47">
        <v>241170</v>
      </c>
      <c r="D15" s="129">
        <v>221427</v>
      </c>
      <c r="E15" s="27">
        <f t="shared" si="0"/>
        <v>91.81365841522577</v>
      </c>
      <c r="F15" s="26"/>
      <c r="G15" s="27">
        <f t="shared" si="1"/>
        <v>0</v>
      </c>
      <c r="H15" s="111"/>
      <c r="I15" s="112"/>
      <c r="J15" s="114"/>
      <c r="K15" s="67">
        <f t="shared" si="3"/>
        <v>0</v>
      </c>
      <c r="L15" s="130">
        <v>-9895</v>
      </c>
      <c r="M15" s="115">
        <f>SUM(L15*100/C15)</f>
        <v>-4.102914956254924</v>
      </c>
      <c r="N15" s="131">
        <v>230492</v>
      </c>
      <c r="O15" s="67">
        <f t="shared" si="4"/>
        <v>95.57241779657502</v>
      </c>
      <c r="P15" s="114">
        <v>154</v>
      </c>
      <c r="Q15" s="68">
        <v>-6.23</v>
      </c>
      <c r="R15" s="7"/>
      <c r="S15" s="2"/>
      <c r="T15" s="2"/>
      <c r="U15" s="2"/>
      <c r="V15" s="2"/>
      <c r="W15" s="2"/>
    </row>
    <row r="16" spans="1:18" ht="28.5" customHeight="1">
      <c r="A16" s="17"/>
      <c r="B16" s="39" t="s">
        <v>22</v>
      </c>
      <c r="C16" s="40">
        <v>2769281.8000000003</v>
      </c>
      <c r="D16" s="40">
        <v>1715490.2999999998</v>
      </c>
      <c r="E16" s="27">
        <v>61.947119285585146</v>
      </c>
      <c r="F16" s="40">
        <v>341266.9</v>
      </c>
      <c r="G16" s="23">
        <v>12.323299853413255</v>
      </c>
      <c r="H16" s="40">
        <v>0</v>
      </c>
      <c r="I16" s="23">
        <v>0</v>
      </c>
      <c r="J16" s="40">
        <v>8726.2</v>
      </c>
      <c r="K16" s="23">
        <v>0.31510697105653895</v>
      </c>
      <c r="L16" s="40">
        <v>-13395</v>
      </c>
      <c r="M16" s="83">
        <v>-0.4836994198279135</v>
      </c>
      <c r="N16" s="40">
        <v>1766200</v>
      </c>
      <c r="O16" s="23">
        <v>63.77826915267344</v>
      </c>
      <c r="P16" s="118">
        <v>1160</v>
      </c>
      <c r="Q16" s="147">
        <v>0.0186</v>
      </c>
      <c r="R16" s="10"/>
    </row>
    <row r="18" spans="2:17" s="11" customFormat="1" ht="16.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7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</sheetData>
  <sheetProtection/>
  <protectedRanges>
    <protectedRange sqref="F10" name="Range2_1_2_1_2"/>
    <protectedRange sqref="D12" name="Range2_1_2_1_2_1"/>
    <protectedRange sqref="F12" name="Range2_1_2_1_2_2"/>
    <protectedRange sqref="D13" name="Range2_1_2_1_2_3"/>
    <protectedRange sqref="F13" name="Range2_1_2_1_2_4"/>
    <protectedRange sqref="D14" name="Range2_1_2_1_2_5"/>
    <protectedRange sqref="F14" name="Range2_1_2_1_2_6"/>
    <protectedRange sqref="D15" name="Range2_1_2_1_2_7"/>
  </protectedRanges>
  <mergeCells count="20"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</mergeCells>
  <printOptions/>
  <pageMargins left="0.2" right="0.2" top="0.2" bottom="0.1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8">
      <selection activeCell="C17" sqref="C17:Q17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9.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7.59765625" style="2" customWidth="1"/>
    <col min="9" max="9" width="6.3984375" style="2" customWidth="1"/>
    <col min="10" max="10" width="7.5" style="2" customWidth="1"/>
    <col min="11" max="11" width="6.59765625" style="2" customWidth="1"/>
    <col min="12" max="12" width="7.59765625" style="2" customWidth="1"/>
    <col min="13" max="13" width="5.59765625" style="2" customWidth="1"/>
    <col min="14" max="14" width="9" style="2" customWidth="1"/>
    <col min="15" max="15" width="6.59765625" style="2" customWidth="1"/>
    <col min="16" max="16" width="5.3984375" style="2" customWidth="1"/>
    <col min="17" max="17" width="5.59765625" style="2" customWidth="1"/>
    <col min="18" max="18" width="25.69921875" style="2" customWidth="1"/>
    <col min="19" max="19" width="10.3984375" style="2" customWidth="1"/>
    <col min="20" max="20" width="10.8984375" style="2" customWidth="1"/>
    <col min="21" max="16384" width="9" style="2" customWidth="1"/>
  </cols>
  <sheetData>
    <row r="1" spans="10:18" ht="45" customHeight="1">
      <c r="J1" s="154"/>
      <c r="K1" s="154"/>
      <c r="L1" s="154"/>
      <c r="M1" s="154"/>
      <c r="N1" s="154"/>
      <c r="O1" s="154"/>
      <c r="P1" s="154"/>
      <c r="Q1" s="3"/>
      <c r="R1" s="3"/>
    </row>
    <row r="2" spans="1:17" ht="59.25" customHeight="1">
      <c r="A2" s="155" t="s">
        <v>143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2"/>
    </row>
    <row r="3" spans="1:17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6"/>
      <c r="O3" s="156"/>
      <c r="P3" s="156"/>
      <c r="Q3" s="156"/>
    </row>
    <row r="4" spans="2:17" ht="17.25">
      <c r="B4" s="4"/>
      <c r="P4" s="2" t="s">
        <v>53</v>
      </c>
      <c r="Q4" s="8"/>
    </row>
    <row r="5" spans="1:17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49</v>
      </c>
      <c r="K5" s="161" t="s">
        <v>45</v>
      </c>
      <c r="L5" s="159" t="s">
        <v>50</v>
      </c>
      <c r="M5" s="161" t="s">
        <v>45</v>
      </c>
      <c r="N5" s="160" t="s">
        <v>51</v>
      </c>
      <c r="O5" s="161" t="s">
        <v>45</v>
      </c>
      <c r="P5" s="159" t="s">
        <v>52</v>
      </c>
      <c r="Q5" s="161" t="s">
        <v>47</v>
      </c>
    </row>
    <row r="6" spans="1:17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60"/>
      <c r="O6" s="161"/>
      <c r="P6" s="159"/>
      <c r="Q6" s="161"/>
    </row>
    <row r="7" spans="1:17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25"/>
      <c r="L7" s="159"/>
      <c r="M7" s="25"/>
      <c r="N7" s="160"/>
      <c r="O7" s="25"/>
      <c r="P7" s="159"/>
      <c r="Q7" s="25"/>
    </row>
    <row r="8" spans="1:18" s="6" customFormat="1" ht="14.25" customHeight="1" thickBo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6">
        <v>10</v>
      </c>
      <c r="K8" s="22">
        <v>11</v>
      </c>
      <c r="L8" s="16">
        <v>12</v>
      </c>
      <c r="M8" s="22">
        <v>13</v>
      </c>
      <c r="N8" s="16">
        <v>14</v>
      </c>
      <c r="O8" s="22">
        <v>15</v>
      </c>
      <c r="P8" s="20">
        <v>16</v>
      </c>
      <c r="Q8" s="22">
        <v>17</v>
      </c>
      <c r="R8" s="5"/>
    </row>
    <row r="9" spans="1:18" ht="49.5" customHeight="1" thickBot="1">
      <c r="A9" s="55" t="s">
        <v>0</v>
      </c>
      <c r="B9" s="56" t="s">
        <v>88</v>
      </c>
      <c r="C9" s="57">
        <v>921630</v>
      </c>
      <c r="D9" s="129">
        <v>713433</v>
      </c>
      <c r="E9" s="27">
        <f aca="true" t="shared" si="0" ref="E9:E16">SUM(D9*100/C9)</f>
        <v>77.40991504182807</v>
      </c>
      <c r="F9" s="129">
        <v>105264</v>
      </c>
      <c r="G9" s="23">
        <f>SUM(F9*100/C9)</f>
        <v>11.421503206275837</v>
      </c>
      <c r="H9" s="129">
        <v>11415</v>
      </c>
      <c r="I9" s="23">
        <f aca="true" t="shared" si="1" ref="I9:I16">SUM(H9*100/C9)</f>
        <v>1.2385664529149443</v>
      </c>
      <c r="J9" s="57"/>
      <c r="K9" s="23">
        <f aca="true" t="shared" si="2" ref="K9:K16">SUM(J9*100/C9)</f>
        <v>0</v>
      </c>
      <c r="L9" s="130">
        <v>-53497</v>
      </c>
      <c r="M9" s="27">
        <f aca="true" t="shared" si="3" ref="M9:M15">SUM(L9*100/C9)</f>
        <v>-5.804607054891877</v>
      </c>
      <c r="N9" s="131">
        <v>713934</v>
      </c>
      <c r="O9" s="23">
        <f aca="true" t="shared" si="4" ref="O9:O16">SUM(N9*100/C9)</f>
        <v>77.46427525145666</v>
      </c>
      <c r="P9" s="133">
        <v>427</v>
      </c>
      <c r="Q9" s="135">
        <v>-1.1845580763823738</v>
      </c>
      <c r="R9" s="21"/>
    </row>
    <row r="10" spans="1:18" s="15" customFormat="1" ht="70.5" customHeight="1" thickBot="1">
      <c r="A10" s="55" t="s">
        <v>1</v>
      </c>
      <c r="B10" s="56" t="s">
        <v>89</v>
      </c>
      <c r="C10" s="58">
        <v>983392</v>
      </c>
      <c r="D10" s="129">
        <v>605095</v>
      </c>
      <c r="E10" s="27">
        <f t="shared" si="0"/>
        <v>61.531413719045915</v>
      </c>
      <c r="F10" s="129">
        <v>196797</v>
      </c>
      <c r="G10" s="27">
        <f aca="true" t="shared" si="5" ref="G10:G16">SUM(F10*100/C10)</f>
        <v>20.012060297419545</v>
      </c>
      <c r="H10" s="129">
        <v>4630</v>
      </c>
      <c r="I10" s="27">
        <f t="shared" si="1"/>
        <v>0.47081936806482055</v>
      </c>
      <c r="J10" s="130">
        <v>40043</v>
      </c>
      <c r="K10" s="27">
        <f t="shared" si="2"/>
        <v>4.071926556246136</v>
      </c>
      <c r="L10" s="47"/>
      <c r="M10" s="27">
        <f t="shared" si="3"/>
        <v>0</v>
      </c>
      <c r="N10" s="131">
        <v>612359</v>
      </c>
      <c r="O10" s="27">
        <f t="shared" si="4"/>
        <v>62.27008151378087</v>
      </c>
      <c r="P10" s="133">
        <v>349</v>
      </c>
      <c r="Q10" s="135">
        <v>2.8577433583319567</v>
      </c>
      <c r="R10" s="43"/>
    </row>
    <row r="11" spans="1:18" ht="45.75" customHeight="1" thickBot="1">
      <c r="A11" s="55" t="s">
        <v>2</v>
      </c>
      <c r="B11" s="56" t="s">
        <v>90</v>
      </c>
      <c r="C11" s="57">
        <v>213141.1</v>
      </c>
      <c r="D11" s="129">
        <v>164896.9</v>
      </c>
      <c r="E11" s="27">
        <f t="shared" si="0"/>
        <v>77.36513511471978</v>
      </c>
      <c r="F11" s="129">
        <v>33114.5</v>
      </c>
      <c r="G11" s="23">
        <f t="shared" si="5"/>
        <v>15.536421647443875</v>
      </c>
      <c r="H11" s="129">
        <v>520</v>
      </c>
      <c r="I11" s="23">
        <f t="shared" si="1"/>
        <v>0.24396983969774014</v>
      </c>
      <c r="J11" s="130">
        <v>2945.8</v>
      </c>
      <c r="K11" s="23">
        <f t="shared" si="2"/>
        <v>1.382089141887698</v>
      </c>
      <c r="L11" s="32"/>
      <c r="M11" s="23">
        <f t="shared" si="3"/>
        <v>0</v>
      </c>
      <c r="N11" s="131">
        <v>127360.1</v>
      </c>
      <c r="O11" s="23">
        <f t="shared" si="4"/>
        <v>59.75389073247722</v>
      </c>
      <c r="P11" s="133">
        <v>109</v>
      </c>
      <c r="Q11" s="135">
        <v>0.6162304490179547</v>
      </c>
      <c r="R11" s="7"/>
    </row>
    <row r="12" spans="1:18" ht="42.75" customHeight="1" thickBot="1">
      <c r="A12" s="55" t="s">
        <v>3</v>
      </c>
      <c r="B12" s="56" t="s">
        <v>91</v>
      </c>
      <c r="C12" s="57">
        <v>452624</v>
      </c>
      <c r="D12" s="129">
        <v>365598</v>
      </c>
      <c r="E12" s="27">
        <f t="shared" si="0"/>
        <v>80.77300364099119</v>
      </c>
      <c r="F12" s="129">
        <v>41802</v>
      </c>
      <c r="G12" s="23">
        <f t="shared" si="5"/>
        <v>9.235480221994415</v>
      </c>
      <c r="H12" s="129">
        <v>2535</v>
      </c>
      <c r="I12" s="23">
        <f t="shared" si="1"/>
        <v>0.5600675174095938</v>
      </c>
      <c r="J12" s="130">
        <v>20845</v>
      </c>
      <c r="K12" s="23">
        <f t="shared" si="2"/>
        <v>4.605367810809855</v>
      </c>
      <c r="L12" s="18"/>
      <c r="M12" s="23">
        <f t="shared" si="3"/>
        <v>0</v>
      </c>
      <c r="N12" s="131">
        <v>309761</v>
      </c>
      <c r="O12" s="23">
        <f t="shared" si="4"/>
        <v>68.4367156845417</v>
      </c>
      <c r="P12" s="133">
        <v>178</v>
      </c>
      <c r="Q12" s="135">
        <v>4.35844868917225</v>
      </c>
      <c r="R12" s="7"/>
    </row>
    <row r="13" spans="1:18" ht="46.5" customHeight="1" thickBot="1">
      <c r="A13" s="55" t="s">
        <v>4</v>
      </c>
      <c r="B13" s="56" t="s">
        <v>92</v>
      </c>
      <c r="C13" s="57">
        <v>374610</v>
      </c>
      <c r="D13" s="129">
        <v>284401</v>
      </c>
      <c r="E13" s="27">
        <f t="shared" si="0"/>
        <v>75.91922265823122</v>
      </c>
      <c r="F13" s="129">
        <v>34125</v>
      </c>
      <c r="G13" s="27">
        <f t="shared" si="5"/>
        <v>9.10947385280692</v>
      </c>
      <c r="H13" s="129">
        <v>3500</v>
      </c>
      <c r="I13" s="27">
        <f>SUM(H13*100/C13)</f>
        <v>0.9343050105442994</v>
      </c>
      <c r="J13" s="130">
        <v>656</v>
      </c>
      <c r="K13" s="27">
        <f t="shared" si="2"/>
        <v>0.17511545340487442</v>
      </c>
      <c r="L13" s="32"/>
      <c r="M13" s="27">
        <f t="shared" si="3"/>
        <v>0</v>
      </c>
      <c r="N13" s="131">
        <v>211137</v>
      </c>
      <c r="O13" s="27">
        <f t="shared" si="4"/>
        <v>56.361816288940496</v>
      </c>
      <c r="P13" s="133">
        <v>175</v>
      </c>
      <c r="Q13" s="135">
        <v>0.1061182166639571</v>
      </c>
      <c r="R13" s="7"/>
    </row>
    <row r="14" spans="1:23" s="104" customFormat="1" ht="30" customHeight="1" thickBot="1">
      <c r="A14" s="55" t="s">
        <v>5</v>
      </c>
      <c r="B14" s="56" t="s">
        <v>93</v>
      </c>
      <c r="C14" s="57">
        <v>108910</v>
      </c>
      <c r="D14" s="129">
        <v>100612.2</v>
      </c>
      <c r="E14" s="27">
        <f t="shared" si="0"/>
        <v>92.38104857221559</v>
      </c>
      <c r="F14" s="129">
        <v>8297.8</v>
      </c>
      <c r="G14" s="27">
        <f t="shared" si="5"/>
        <v>7.618951427784408</v>
      </c>
      <c r="H14" s="129"/>
      <c r="I14" s="27">
        <f t="shared" si="1"/>
        <v>0</v>
      </c>
      <c r="J14" s="130">
        <v>576.3</v>
      </c>
      <c r="K14" s="27">
        <f t="shared" si="2"/>
        <v>0.5291525112478193</v>
      </c>
      <c r="L14" s="26"/>
      <c r="M14" s="27">
        <f t="shared" si="3"/>
        <v>0</v>
      </c>
      <c r="N14" s="131">
        <v>91590.6</v>
      </c>
      <c r="O14" s="27">
        <f t="shared" si="4"/>
        <v>84.09751170691396</v>
      </c>
      <c r="P14" s="133">
        <v>59</v>
      </c>
      <c r="Q14" s="135">
        <v>0.559952195648055</v>
      </c>
      <c r="R14" s="103"/>
      <c r="S14" s="15"/>
      <c r="T14" s="15"/>
      <c r="U14" s="15"/>
      <c r="V14" s="15"/>
      <c r="W14" s="15"/>
    </row>
    <row r="15" spans="1:23" s="9" customFormat="1" ht="30" customHeight="1" thickBot="1">
      <c r="A15" s="55" t="s">
        <v>6</v>
      </c>
      <c r="B15" s="105" t="s">
        <v>94</v>
      </c>
      <c r="C15" s="57">
        <v>11413.5</v>
      </c>
      <c r="D15" s="129">
        <v>10944</v>
      </c>
      <c r="E15" s="27">
        <f t="shared" si="0"/>
        <v>95.88645025627547</v>
      </c>
      <c r="F15" s="129">
        <v>469.5</v>
      </c>
      <c r="G15" s="27">
        <f t="shared" si="5"/>
        <v>4.113549743724537</v>
      </c>
      <c r="H15" s="26"/>
      <c r="I15" s="27">
        <f t="shared" si="1"/>
        <v>0</v>
      </c>
      <c r="J15" s="130">
        <v>11.4</v>
      </c>
      <c r="K15" s="27">
        <f t="shared" si="2"/>
        <v>0.09988171901695361</v>
      </c>
      <c r="L15" s="26"/>
      <c r="M15" s="27">
        <f t="shared" si="3"/>
        <v>0</v>
      </c>
      <c r="N15" s="131">
        <v>9734.1</v>
      </c>
      <c r="O15" s="27">
        <f t="shared" si="4"/>
        <v>85.28584570902878</v>
      </c>
      <c r="P15" s="133">
        <v>6</v>
      </c>
      <c r="Q15" s="135">
        <v>0.04114357483529037</v>
      </c>
      <c r="R15" s="7"/>
      <c r="S15" s="2"/>
      <c r="T15" s="2"/>
      <c r="U15" s="2"/>
      <c r="V15" s="2"/>
      <c r="W15" s="2"/>
    </row>
    <row r="16" spans="1:23" s="9" customFormat="1" ht="30" customHeight="1" thickBot="1">
      <c r="A16" s="55" t="s">
        <v>7</v>
      </c>
      <c r="B16" s="35" t="s">
        <v>95</v>
      </c>
      <c r="C16" s="57">
        <v>22695</v>
      </c>
      <c r="D16" s="129">
        <v>13604</v>
      </c>
      <c r="E16" s="27">
        <f t="shared" si="0"/>
        <v>59.94271866049791</v>
      </c>
      <c r="F16" s="129">
        <v>6311</v>
      </c>
      <c r="G16" s="27">
        <f t="shared" si="5"/>
        <v>27.80788719982375</v>
      </c>
      <c r="H16" s="129">
        <v>2780</v>
      </c>
      <c r="I16" s="27">
        <f t="shared" si="1"/>
        <v>12.249394139678344</v>
      </c>
      <c r="J16" s="130">
        <v>850</v>
      </c>
      <c r="K16" s="27">
        <f t="shared" si="2"/>
        <v>3.745318352059925</v>
      </c>
      <c r="L16" s="26"/>
      <c r="M16" s="27"/>
      <c r="N16" s="131">
        <v>11932</v>
      </c>
      <c r="O16" s="27">
        <f t="shared" si="4"/>
        <v>52.575457149151795</v>
      </c>
      <c r="P16" s="57">
        <v>9</v>
      </c>
      <c r="Q16" s="135">
        <v>4.313516530917764</v>
      </c>
      <c r="R16" s="7"/>
      <c r="S16" s="2"/>
      <c r="T16" s="2"/>
      <c r="U16" s="2"/>
      <c r="V16" s="2"/>
      <c r="W16" s="2"/>
    </row>
    <row r="17" spans="1:18" ht="29.25" customHeight="1">
      <c r="A17" s="17"/>
      <c r="B17" s="39" t="s">
        <v>22</v>
      </c>
      <c r="C17" s="40">
        <v>3088415.6</v>
      </c>
      <c r="D17" s="40">
        <v>2258584.1</v>
      </c>
      <c r="E17" s="27">
        <v>73.13083446411811</v>
      </c>
      <c r="F17" s="40">
        <v>426180.8</v>
      </c>
      <c r="G17" s="23">
        <v>13.799334519615819</v>
      </c>
      <c r="H17" s="40">
        <v>25380</v>
      </c>
      <c r="I17" s="23">
        <v>0.8217805919643716</v>
      </c>
      <c r="J17" s="40">
        <v>65927.5</v>
      </c>
      <c r="K17" s="23">
        <v>2.13467060586017</v>
      </c>
      <c r="L17" s="40">
        <v>-53497</v>
      </c>
      <c r="M17" s="23">
        <v>-1.7321826764506694</v>
      </c>
      <c r="N17" s="40">
        <v>2087807.8000000003</v>
      </c>
      <c r="O17" s="23">
        <v>67.60125806902414</v>
      </c>
      <c r="P17" s="42">
        <v>1312</v>
      </c>
      <c r="Q17" s="91">
        <v>1.46</v>
      </c>
      <c r="R17" s="10"/>
    </row>
    <row r="19" spans="2:17" s="11" customFormat="1" ht="16.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7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7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protectedRanges>
    <protectedRange sqref="D10" name="Range2_1_2_1"/>
    <protectedRange sqref="F10" name="Range2_1_2_1_1"/>
    <protectedRange sqref="H10" name="Range2_1_2_1_2"/>
    <protectedRange sqref="D11" name="Range2_1_2_1_2_1"/>
    <protectedRange sqref="F11" name="Range2_1_2_1_2_2"/>
    <protectedRange sqref="H11" name="Range2_1_2_1_2_3"/>
    <protectedRange sqref="D9" name="Range2_1_2_1_2_4"/>
    <protectedRange sqref="F9" name="Range2_1_2_1_2_5"/>
    <protectedRange sqref="H9" name="Range2_1_2_1_2_6"/>
    <protectedRange sqref="D12" name="Range2_1_2_1_2_7"/>
    <protectedRange sqref="F12" name="Range2_1_2_1_2_8"/>
    <protectedRange sqref="H12" name="Range2_1_2_1_2_9"/>
    <protectedRange sqref="D13" name="Range2_1_2_1_2_10"/>
    <protectedRange sqref="F13" name="Range2_1_2_1_2_11"/>
    <protectedRange sqref="H14" name="Range2_1_2_1_2_13"/>
    <protectedRange sqref="H13" name="Range2_1_2_1_2_14"/>
    <protectedRange sqref="D14" name="Range2_1_2_1_2_15"/>
    <protectedRange sqref="F14" name="Range2_1_2_1_2_16"/>
    <protectedRange sqref="D16" name="Range2_1_2_1_2_17"/>
    <protectedRange sqref="F16" name="Range2_1_2_1_2_18"/>
    <protectedRange sqref="H16" name="Range2_1_2_1_2_19"/>
    <protectedRange sqref="D15" name="Range2_1_2_1_2_20"/>
    <protectedRange sqref="F15" name="Range2_1_2_1_2_21"/>
  </protectedRanges>
  <mergeCells count="20">
    <mergeCell ref="N5:N7"/>
    <mergeCell ref="O5:O6"/>
    <mergeCell ref="P5:P7"/>
    <mergeCell ref="Q5:Q6"/>
    <mergeCell ref="H5:H7"/>
    <mergeCell ref="I5:I7"/>
    <mergeCell ref="J5:J7"/>
    <mergeCell ref="K5:K6"/>
    <mergeCell ref="L5:L7"/>
    <mergeCell ref="M5:M6"/>
    <mergeCell ref="J1:P1"/>
    <mergeCell ref="A2:P2"/>
    <mergeCell ref="N3:Q3"/>
    <mergeCell ref="A5:A7"/>
    <mergeCell ref="B5:B7"/>
    <mergeCell ref="C5:C7"/>
    <mergeCell ref="D5:D7"/>
    <mergeCell ref="E5:E7"/>
    <mergeCell ref="F5:F7"/>
    <mergeCell ref="G5:G7"/>
  </mergeCells>
  <printOptions/>
  <pageMargins left="0.21" right="0.2" top="0.29" bottom="0.19" header="0.31496062992125984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3">
      <selection activeCell="L12" sqref="L12:S12"/>
    </sheetView>
  </sheetViews>
  <sheetFormatPr defaultColWidth="8.796875" defaultRowHeight="15"/>
  <cols>
    <col min="1" max="1" width="3.8984375" style="2" customWidth="1"/>
    <col min="2" max="2" width="23.3984375" style="2" customWidth="1"/>
    <col min="3" max="3" width="8.8984375" style="2" customWidth="1"/>
    <col min="4" max="4" width="10.09765625" style="2" customWidth="1"/>
    <col min="5" max="5" width="7.3984375" style="2" customWidth="1"/>
    <col min="6" max="6" width="8.69921875" style="2" customWidth="1"/>
    <col min="7" max="7" width="6.8984375" style="2" customWidth="1"/>
    <col min="8" max="8" width="6.59765625" style="2" customWidth="1"/>
    <col min="9" max="9" width="6.3984375" style="2" customWidth="1"/>
    <col min="10" max="10" width="8.59765625" style="2" customWidth="1"/>
    <col min="11" max="11" width="6.3984375" style="2" customWidth="1"/>
    <col min="12" max="12" width="7.5" style="2" customWidth="1"/>
    <col min="13" max="13" width="6.59765625" style="2" customWidth="1"/>
    <col min="14" max="14" width="5.5" style="2" customWidth="1"/>
    <col min="15" max="15" width="5.59765625" style="2" customWidth="1"/>
    <col min="16" max="16" width="9" style="2" customWidth="1"/>
    <col min="17" max="17" width="6.59765625" style="2" customWidth="1"/>
    <col min="18" max="18" width="5.3984375" style="2" customWidth="1"/>
    <col min="19" max="19" width="5.59765625" style="2" customWidth="1"/>
    <col min="20" max="20" width="25.69921875" style="2" customWidth="1"/>
    <col min="21" max="21" width="10.3984375" style="2" customWidth="1"/>
    <col min="22" max="22" width="10.8984375" style="2" customWidth="1"/>
    <col min="23" max="16384" width="9" style="2" customWidth="1"/>
  </cols>
  <sheetData>
    <row r="1" spans="12:20" ht="45" customHeight="1">
      <c r="L1" s="154"/>
      <c r="M1" s="154"/>
      <c r="N1" s="154"/>
      <c r="O1" s="154"/>
      <c r="P1" s="154"/>
      <c r="Q1" s="154"/>
      <c r="R1" s="154"/>
      <c r="S1" s="3"/>
      <c r="T1" s="3"/>
    </row>
    <row r="2" spans="1:19" ht="59.25" customHeight="1">
      <c r="A2" s="155" t="s">
        <v>138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2"/>
    </row>
    <row r="3" spans="1:19" ht="38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56"/>
      <c r="Q3" s="156"/>
      <c r="R3" s="156"/>
      <c r="S3" s="156"/>
    </row>
    <row r="4" spans="2:19" ht="17.25">
      <c r="B4" s="4"/>
      <c r="R4" s="2" t="s">
        <v>53</v>
      </c>
      <c r="S4" s="8"/>
    </row>
    <row r="5" spans="1:19" ht="27.75" customHeight="1">
      <c r="A5" s="157" t="s">
        <v>20</v>
      </c>
      <c r="B5" s="158" t="s">
        <v>21</v>
      </c>
      <c r="C5" s="159" t="s">
        <v>42</v>
      </c>
      <c r="D5" s="160" t="s">
        <v>44</v>
      </c>
      <c r="E5" s="161" t="s">
        <v>45</v>
      </c>
      <c r="F5" s="160" t="s">
        <v>46</v>
      </c>
      <c r="G5" s="161" t="s">
        <v>45</v>
      </c>
      <c r="H5" s="160" t="s">
        <v>48</v>
      </c>
      <c r="I5" s="161" t="s">
        <v>45</v>
      </c>
      <c r="J5" s="159" t="s">
        <v>139</v>
      </c>
      <c r="K5" s="161" t="s">
        <v>45</v>
      </c>
      <c r="L5" s="159" t="s">
        <v>49</v>
      </c>
      <c r="M5" s="161" t="s">
        <v>45</v>
      </c>
      <c r="N5" s="159" t="s">
        <v>50</v>
      </c>
      <c r="O5" s="161" t="s">
        <v>45</v>
      </c>
      <c r="P5" s="160" t="s">
        <v>51</v>
      </c>
      <c r="Q5" s="161" t="s">
        <v>45</v>
      </c>
      <c r="R5" s="159" t="s">
        <v>52</v>
      </c>
      <c r="S5" s="161" t="s">
        <v>47</v>
      </c>
    </row>
    <row r="6" spans="1:19" ht="78" customHeight="1">
      <c r="A6" s="157"/>
      <c r="B6" s="158"/>
      <c r="C6" s="159"/>
      <c r="D6" s="160"/>
      <c r="E6" s="161"/>
      <c r="F6" s="160"/>
      <c r="G6" s="161"/>
      <c r="H6" s="160"/>
      <c r="I6" s="161"/>
      <c r="J6" s="159"/>
      <c r="K6" s="161"/>
      <c r="L6" s="159"/>
      <c r="M6" s="161"/>
      <c r="N6" s="159"/>
      <c r="O6" s="161"/>
      <c r="P6" s="160"/>
      <c r="Q6" s="161"/>
      <c r="R6" s="159"/>
      <c r="S6" s="161"/>
    </row>
    <row r="7" spans="1:19" ht="13.5" customHeight="1" hidden="1">
      <c r="A7" s="157"/>
      <c r="B7" s="158"/>
      <c r="C7" s="159"/>
      <c r="D7" s="160"/>
      <c r="E7" s="161"/>
      <c r="F7" s="160"/>
      <c r="G7" s="161"/>
      <c r="H7" s="160"/>
      <c r="I7" s="161"/>
      <c r="J7" s="159"/>
      <c r="K7" s="121"/>
      <c r="L7" s="159"/>
      <c r="M7" s="25"/>
      <c r="N7" s="159"/>
      <c r="O7" s="25"/>
      <c r="P7" s="160"/>
      <c r="Q7" s="25"/>
      <c r="R7" s="159"/>
      <c r="S7" s="25"/>
    </row>
    <row r="8" spans="1:20" s="6" customFormat="1" ht="14.25" customHeight="1">
      <c r="A8" s="16">
        <v>1</v>
      </c>
      <c r="B8" s="16">
        <v>2</v>
      </c>
      <c r="C8" s="16">
        <v>3</v>
      </c>
      <c r="D8" s="16">
        <v>4</v>
      </c>
      <c r="E8" s="22">
        <v>5</v>
      </c>
      <c r="F8" s="16">
        <v>6</v>
      </c>
      <c r="G8" s="22">
        <v>7</v>
      </c>
      <c r="H8" s="16">
        <v>8</v>
      </c>
      <c r="I8" s="22">
        <v>9</v>
      </c>
      <c r="J8" s="122"/>
      <c r="K8" s="22"/>
      <c r="L8" s="16">
        <v>10</v>
      </c>
      <c r="M8" s="22">
        <v>11</v>
      </c>
      <c r="N8" s="16">
        <v>12</v>
      </c>
      <c r="O8" s="22">
        <v>13</v>
      </c>
      <c r="P8" s="16">
        <v>14</v>
      </c>
      <c r="Q8" s="22">
        <v>15</v>
      </c>
      <c r="R8" s="20">
        <v>16</v>
      </c>
      <c r="S8" s="22">
        <v>17</v>
      </c>
      <c r="T8" s="5"/>
    </row>
    <row r="9" spans="1:20" ht="44.25" customHeight="1">
      <c r="A9" s="55" t="s">
        <v>0</v>
      </c>
      <c r="B9" s="56" t="s">
        <v>105</v>
      </c>
      <c r="C9" s="80">
        <v>365591.7</v>
      </c>
      <c r="D9" s="26">
        <v>248679.1</v>
      </c>
      <c r="E9" s="27">
        <f>SUM(D9*100/C9)</f>
        <v>68.02099172382742</v>
      </c>
      <c r="F9" s="26">
        <v>25011</v>
      </c>
      <c r="G9" s="27">
        <f>SUM(F9*100/C9)</f>
        <v>6.8412384635646815</v>
      </c>
      <c r="H9" s="26"/>
      <c r="I9" s="27">
        <f>SUM(H9*100/C9)</f>
        <v>0</v>
      </c>
      <c r="J9" s="26"/>
      <c r="K9" s="27">
        <f>SUM(J9*100/C9)</f>
        <v>0</v>
      </c>
      <c r="L9" s="80">
        <v>3456.7</v>
      </c>
      <c r="M9" s="83">
        <f>SUM(L9*100/C9)</f>
        <v>0.945508336212228</v>
      </c>
      <c r="N9" s="81"/>
      <c r="O9" s="27">
        <f>SUM(N9*100/C9)</f>
        <v>0</v>
      </c>
      <c r="P9" s="26">
        <v>236162.2</v>
      </c>
      <c r="Q9" s="27">
        <f>SUM(P9*100/C9)</f>
        <v>64.5972542593281</v>
      </c>
      <c r="R9" s="80">
        <v>170</v>
      </c>
      <c r="S9" s="24">
        <v>1.01</v>
      </c>
      <c r="T9" s="21"/>
    </row>
    <row r="10" spans="1:20" ht="43.5" customHeight="1">
      <c r="A10" s="55" t="s">
        <v>1</v>
      </c>
      <c r="B10" s="56" t="s">
        <v>106</v>
      </c>
      <c r="C10" s="84">
        <v>262268.6</v>
      </c>
      <c r="D10" s="26">
        <v>228839.7</v>
      </c>
      <c r="E10" s="27">
        <f>SUM(D10*100/C10)</f>
        <v>87.25394500142221</v>
      </c>
      <c r="F10" s="26">
        <v>0</v>
      </c>
      <c r="G10" s="27">
        <f>SUM(F10*100/C10)</f>
        <v>0</v>
      </c>
      <c r="H10" s="26"/>
      <c r="I10" s="27">
        <f>SUM(H10*100/C10)</f>
        <v>0</v>
      </c>
      <c r="J10" s="26">
        <v>21324.7</v>
      </c>
      <c r="K10" s="27">
        <f>SUM(J10*100/C10)</f>
        <v>8.130862787234157</v>
      </c>
      <c r="L10" s="80">
        <v>1028.4</v>
      </c>
      <c r="M10" s="83">
        <f>SUM(L10*100/C10)</f>
        <v>0.39211708912161053</v>
      </c>
      <c r="N10" s="81"/>
      <c r="O10" s="27">
        <f>SUM(N10*100/C10)</f>
        <v>0</v>
      </c>
      <c r="P10" s="26">
        <v>178706.8</v>
      </c>
      <c r="Q10" s="27">
        <f>SUM(P10*100/C10)</f>
        <v>68.13884696833705</v>
      </c>
      <c r="R10" s="80">
        <v>131</v>
      </c>
      <c r="S10" s="24">
        <v>0.37</v>
      </c>
      <c r="T10" s="7"/>
    </row>
    <row r="11" spans="1:20" ht="45.75" customHeight="1">
      <c r="A11" s="55" t="s">
        <v>2</v>
      </c>
      <c r="B11" s="56" t="s">
        <v>107</v>
      </c>
      <c r="C11" s="80">
        <v>70385.9</v>
      </c>
      <c r="D11" s="18">
        <v>53972.6</v>
      </c>
      <c r="E11" s="27">
        <f>SUM(D11*100/C11)</f>
        <v>76.68098298096636</v>
      </c>
      <c r="F11" s="18">
        <v>4908.2</v>
      </c>
      <c r="G11" s="23">
        <f>SUM(F11*100/C11)</f>
        <v>6.9732716353701525</v>
      </c>
      <c r="H11" s="18"/>
      <c r="I11" s="23">
        <f>SUM(H11*100/C11)</f>
        <v>0</v>
      </c>
      <c r="J11" s="18"/>
      <c r="K11" s="27">
        <f>SUM(J11*100/C11)</f>
        <v>0</v>
      </c>
      <c r="L11" s="84">
        <v>239.1</v>
      </c>
      <c r="M11" s="82">
        <f>SUM(L11*100/C11)</f>
        <v>0.3396987180671129</v>
      </c>
      <c r="N11" s="81"/>
      <c r="O11" s="23">
        <f>SUM(N11*100/C11)</f>
        <v>0</v>
      </c>
      <c r="P11" s="18">
        <v>49051.7</v>
      </c>
      <c r="Q11" s="23">
        <f>SUM(P11*100/C11)</f>
        <v>69.68966795906567</v>
      </c>
      <c r="R11" s="80">
        <v>37</v>
      </c>
      <c r="S11" s="24">
        <v>0.17</v>
      </c>
      <c r="T11" s="7"/>
    </row>
    <row r="12" spans="1:20" ht="29.25" customHeight="1">
      <c r="A12" s="17"/>
      <c r="B12" s="39" t="s">
        <v>22</v>
      </c>
      <c r="C12" s="40">
        <v>698246.2000000001</v>
      </c>
      <c r="D12" s="40">
        <v>531491.4</v>
      </c>
      <c r="E12" s="27">
        <v>76.11805119741432</v>
      </c>
      <c r="F12" s="40">
        <v>29919.2</v>
      </c>
      <c r="G12" s="23">
        <v>4.284906956887126</v>
      </c>
      <c r="H12" s="40">
        <v>0</v>
      </c>
      <c r="I12" s="41">
        <v>0</v>
      </c>
      <c r="J12" s="26">
        <v>21324.7</v>
      </c>
      <c r="K12" s="27">
        <v>3.054037386812846</v>
      </c>
      <c r="L12" s="40">
        <v>4724.200000000001</v>
      </c>
      <c r="M12" s="41">
        <v>1.6773241434009514</v>
      </c>
      <c r="N12" s="40"/>
      <c r="O12" s="41">
        <v>0</v>
      </c>
      <c r="P12" s="40">
        <v>463920.7</v>
      </c>
      <c r="Q12" s="23">
        <v>66.44084851446381</v>
      </c>
      <c r="R12" s="42">
        <v>338</v>
      </c>
      <c r="S12" s="91">
        <v>0.52</v>
      </c>
      <c r="T12" s="10"/>
    </row>
    <row r="14" spans="2:19" s="11" customFormat="1" ht="16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17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ht="17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</sheetData>
  <sheetProtection/>
  <mergeCells count="22">
    <mergeCell ref="L5:L7"/>
    <mergeCell ref="M5:M6"/>
    <mergeCell ref="L1:R1"/>
    <mergeCell ref="A2:R2"/>
    <mergeCell ref="P3:S3"/>
    <mergeCell ref="A5:A7"/>
    <mergeCell ref="B5:B7"/>
    <mergeCell ref="C5:C7"/>
    <mergeCell ref="D5:D7"/>
    <mergeCell ref="E5:E7"/>
    <mergeCell ref="R5:R7"/>
    <mergeCell ref="S5:S6"/>
    <mergeCell ref="N5:N7"/>
    <mergeCell ref="O5:O6"/>
    <mergeCell ref="P5:P7"/>
    <mergeCell ref="Q5:Q6"/>
    <mergeCell ref="J5:J7"/>
    <mergeCell ref="K5:K6"/>
    <mergeCell ref="F5:F7"/>
    <mergeCell ref="G5:G7"/>
    <mergeCell ref="H5:H7"/>
    <mergeCell ref="I5:I7"/>
  </mergeCells>
  <printOptions/>
  <pageMargins left="0.2" right="0.2" top="0.35" bottom="0.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artak-p</dc:creator>
  <cp:keywords/>
  <dc:description/>
  <cp:lastModifiedBy>Windows User</cp:lastModifiedBy>
  <cp:lastPrinted>2018-05-24T12:24:17Z</cp:lastPrinted>
  <dcterms:created xsi:type="dcterms:W3CDTF">2003-05-26T07:15:15Z</dcterms:created>
  <dcterms:modified xsi:type="dcterms:W3CDTF">2019-06-10T16:54:35Z</dcterms:modified>
  <cp:category/>
  <cp:version/>
  <cp:contentType/>
  <cp:contentStatus/>
</cp:coreProperties>
</file>