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05" tabRatio="742" activeTab="10"/>
  </bookViews>
  <sheets>
    <sheet name="Առողջ.նախար." sheetId="1" r:id="rId1"/>
    <sheet name="Արմավիր" sheetId="2" r:id="rId2"/>
    <sheet name="Արագածոտն" sheetId="3" r:id="rId3"/>
    <sheet name="Արարատ" sheetId="4" r:id="rId4"/>
    <sheet name="Գեղարքունիք" sheetId="5" r:id="rId5"/>
    <sheet name="Շիրակ" sheetId="6" r:id="rId6"/>
    <sheet name="Սյունիք" sheetId="7" r:id="rId7"/>
    <sheet name="կոտայք" sheetId="8" r:id="rId8"/>
    <sheet name="Վայոց ձոր" sheetId="9" r:id="rId9"/>
    <sheet name="լոռի" sheetId="10" r:id="rId10"/>
    <sheet name="Տավուշ" sheetId="11" r:id="rId11"/>
    <sheet name="ԸՆԴՀԱՆՈՒՐԸ" sheetId="12" r:id="rId12"/>
  </sheets>
  <definedNames/>
  <calcPr fullCalcOnLoad="1"/>
</workbook>
</file>

<file path=xl/sharedStrings.xml><?xml version="1.0" encoding="utf-8"?>
<sst xmlns="http://schemas.openxmlformats.org/spreadsheetml/2006/main" count="475" uniqueCount="182">
  <si>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</si>
  <si>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</si>
  <si>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</si>
  <si>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</si>
  <si>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</si>
  <si>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</si>
  <si>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</si>
  <si>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</si>
  <si>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</si>
  <si>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</si>
  <si>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</si>
  <si>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</si>
  <si>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</si>
  <si>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</si>
  <si>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</si>
  <si>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</si>
  <si>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</si>
  <si>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</si>
  <si>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</si>
  <si>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</si>
  <si>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</si>
  <si>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</si>
  <si>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հ/հ</t>
  </si>
  <si>
    <t>Առևտրային կազմակերպության անվանումը</t>
  </si>
  <si>
    <t>Ընդամենը</t>
  </si>
  <si>
    <t>&lt;&lt;Ինֆեկցիոն հակատուբերկուլյոզային հիվանդանոց&gt;&gt;ՓԲԸ</t>
  </si>
  <si>
    <t>&lt;&lt;Ծննդատուն&gt;&gt; ՓԲԸ</t>
  </si>
  <si>
    <t>&lt;&lt;ՈՒռուցքաբանական դիսպանսեր&gt;&gt; ՓԲԸ</t>
  </si>
  <si>
    <t>&lt;&lt;Հոգեկան առողջության կենտրոն&gt;&gt; ՓԲԸ</t>
  </si>
  <si>
    <t>&lt;&lt;Թիվ  1 պոլիկլինիկա&gt;&gt;ՓԲԸ</t>
  </si>
  <si>
    <t>&lt;&lt;Թիվ 2 պոլիկլինիկա&gt;&gt; ՓԲԸ</t>
  </si>
  <si>
    <t>&lt;&lt;Միջազգային կարմիր խաչի&gt;&gt;անվ.պոլիկլինիկա&gt;&gt; ՓԲԸ</t>
  </si>
  <si>
    <t>&lt;&lt;Արյան փոխներարկման կայան&gt;&gt; ՓԲԸ</t>
  </si>
  <si>
    <t>&lt;&lt;Արթիկի բժշկական կենտրոն&gt;&gt; ՓԲԸ</t>
  </si>
  <si>
    <t>&lt;&lt;Արթիկի մոր և մանկան առողջության պահպանման կենտրոն&gt;&gt; ՓԲԸ</t>
  </si>
  <si>
    <t>&lt;&lt;Ամասիայի առողջության կենտրոն&gt;&gt; ՓԲԸ</t>
  </si>
  <si>
    <t>&lt;&lt;Աբաջյանի անվ.&lt;&lt;Ընտանեկան բժշկության կենտրոն&gt;&gt;ՓԲԸ</t>
  </si>
  <si>
    <t xml:space="preserve">&lt;&lt;Էնրիկո Մատտեի&gt;&gt; անվ.պոլիկլինիկա&gt;&gt;ՓԲԸ     </t>
  </si>
  <si>
    <t>&lt;&lt;Պաթոլոգո-անատոմիական լաբորատորիա&gt;&gt; ՓԲԸ</t>
  </si>
  <si>
    <t>&lt;&lt;Շտապ բուժօգնության կայան&gt;&gt; ՓԲԸ</t>
  </si>
  <si>
    <t>&lt;&lt;Ախուրյանի բժշկական կենտրոն&gt;&gt; ՓԲԸ</t>
  </si>
  <si>
    <t>&lt;&lt;Բեռլին&gt;&gt; պոլիկլինիկա ՓԲԸ</t>
  </si>
  <si>
    <t>&lt;&lt;Մարալիկի առողջության կենտրոն&gt;&gt; ՓԲԸ</t>
  </si>
  <si>
    <t>Գյումրու &lt;&lt;Մոր և Մանկան Ավստրիական հիվանդանոց&gt;&gt;ՓԲԸ</t>
  </si>
  <si>
    <t>Ընդամենը եկամուտներ</t>
  </si>
  <si>
    <t xml:space="preserve">&lt;&lt;Գյումրու բժշկական կենտրոն&gt;&gt;ՓԲԸ </t>
  </si>
  <si>
    <t xml:space="preserve">&lt;&lt;Սամարիթեր վերականգնողական կենտրոն&gt;&gt; ՓԲԸ </t>
  </si>
  <si>
    <t xml:space="preserve">պետպատվեր </t>
  </si>
  <si>
    <t>%</t>
  </si>
  <si>
    <t>վճարովի բուժ օգնություն</t>
  </si>
  <si>
    <t>շահութաբերություն %</t>
  </si>
  <si>
    <t>համավճար</t>
  </si>
  <si>
    <t xml:space="preserve">Զուտ շահույթ </t>
  </si>
  <si>
    <t>վնասի մեծությունը</t>
  </si>
  <si>
    <t>Աշխատավարձ</t>
  </si>
  <si>
    <t>Աշխատողների քանակը</t>
  </si>
  <si>
    <t>հազ. դրամ</t>
  </si>
  <si>
    <t>&lt;&lt;Մաշկաբանության և սեռավարակաբանական բժշկագիտական կենտրոն&gt;&gt; ՓԲԸ</t>
  </si>
  <si>
    <t>&lt;&lt;Հանրապետական անձավաբուժական կենտրոն&gt;&gt; ՓԲԸ</t>
  </si>
  <si>
    <t>&lt;&lt;Նորք&gt;&gt; ինֆեկցիոն կլինիկական հիվանդանոց&gt;&gt; ՓԲԸ</t>
  </si>
  <si>
    <t>&lt;&lt;Հատուկ պոլիկլինիկա&gt;&gt; ՓԲԸ</t>
  </si>
  <si>
    <t>&lt;&lt;Ճառագայթային բժշկության և այրվածքների գիտական կենտրոն&gt;&gt; ՓԲԸ</t>
  </si>
  <si>
    <t>&lt;&lt;Սուրբ Գրիգոր Լուսավորիչ&gt;&gt; ԲԿ  ՓԲԸ</t>
  </si>
  <si>
    <t>&lt;&lt;Նորք&gt;&gt; հոգեբուժական կենտրոն&gt;&gt; ՓԲԸ</t>
  </si>
  <si>
    <t>&lt;&lt;Նարկոլոգիական հանրապետական կենտրոն&gt;&gt; ՓԲԸ</t>
  </si>
  <si>
    <t>պետական գույքի տնօրինման և մոնիտորինգի բաժին կատարող՝Վ.Սաֆարյան</t>
  </si>
  <si>
    <t>&lt;&lt;Վնասվածքաբանության և օրթոպեդիայի գիտական կենտրոն&gt;&gt; ՓԲԸ</t>
  </si>
  <si>
    <t>&lt;&lt;Ֆանարջյանի անվան ուռուցքաբանության ազգային կենտրոն &gt;&gt; ՓԲԸ</t>
  </si>
  <si>
    <t>&lt;&lt;Պրոֆ.Ռ.Օ. Յոլյանի անվ. արյունաբանական կենտրոն&gt;&gt; ՓԲԸ</t>
  </si>
  <si>
    <t xml:space="preserve">&lt;&lt;Նուբարաշեն&gt;&gt; հոգեբուժական կենտրոն&gt;&gt; ՓԲԸ </t>
  </si>
  <si>
    <t>&lt;&lt;Սևանի հոգեբուժական հիվանդանոց&gt;&gt; ՓԲԸ</t>
  </si>
  <si>
    <t>&lt;&lt;Օշական&gt;&gt; մանկական վերականգգնողական կենտրոն&gt;&gt; ՓԲԸ</t>
  </si>
  <si>
    <t>&lt;&lt;Դիլիջան&gt;&gt; մանկական հակատուբերկուլյոզային առողջարան&gt;&gt; ՓԲԸ</t>
  </si>
  <si>
    <t>&lt;&lt;Երևանի երկաթուղու պոլիկլինիկա&gt;&gt; ՓԲԸ</t>
  </si>
  <si>
    <t>&lt;&lt;Նևրոզների կլինիկա&gt;&gt;&gt; ՓԲԸ</t>
  </si>
  <si>
    <t>&lt;&lt;Ն.Բ.Հակոբյանի անվան ընդհանուր հիգենայի և մասնագիտական հիվանդությունների գիտահետազոտական ինստիտուտ&gt;&gt; ՓԲԸ</t>
  </si>
  <si>
    <t>«Ռադիոիզոտոպների արտադրության կենտրոն» ՓԲԸ</t>
  </si>
  <si>
    <t xml:space="preserve"> 1</t>
  </si>
  <si>
    <t>&lt;&lt; Զարիշատ Արամ Մկրտչյանի անվան Արմավիրի բժշկական կենտրոն&gt;&gt; ՓԲԸ</t>
  </si>
  <si>
    <t>&lt;&lt;Քևօրք և Անիթա Փակումեանների հիշատակի &lt;&lt;Հիսուսի մանուկներ&gt;&gt; առողջության կենտրոն&gt;&gt;ՓԲԸ</t>
  </si>
  <si>
    <t>&lt;&lt;Մեծամորի բժշկական կենտրոն&gt;&gt; ՓԲԸ</t>
  </si>
  <si>
    <t>&lt;&lt;Արմավիրի արյան փոխներարկման կայան&gt;&gt; ՊՓԲԸ</t>
  </si>
  <si>
    <t>&lt;&lt;Վաղարշապատի հիվանդանոց&gt;&gt; ՊՓԲԸ</t>
  </si>
  <si>
    <t>&lt;&lt;Էջմիածնի բժշկական կենտրոն&gt;&gt; ՓԲԸ</t>
  </si>
  <si>
    <t>&lt;&lt;Ակադեմիկոս Ս.Ավդալբեկյանի անվան առողջապ. ազգային ինստիտուտ&gt;&gt; ՓԲԸ*</t>
  </si>
  <si>
    <t>&lt;&lt;Իջևանի բժշկ.կենտրոն&gt;&gt; ՓԲԸ</t>
  </si>
  <si>
    <t>&lt;&lt;Բերդի բժշկ.կենտրոն&gt;&gt; ՓԲԸ</t>
  </si>
  <si>
    <t>&lt;&lt;Նոյեմբերյանի Բ/կ&gt;&gt; ՓԲԸ</t>
  </si>
  <si>
    <t>&lt;&lt;Իջևանի առողջության առաջնային պահպանման կենտրոն&gt;&gt; ՓԲԸ</t>
  </si>
  <si>
    <t>եկամուտները ձևավորվում են տարածքի վարձակալությունից</t>
  </si>
  <si>
    <t>&lt;&lt; Գորիսի բժշկական կենտրոն &gt;&gt; ՓԲԸ</t>
  </si>
  <si>
    <t>&lt;&lt; Կապանի բժշկական կենտրոն &gt;&gt; ՓԲԸ</t>
  </si>
  <si>
    <t>&lt;&lt; Սյունիքի մարզային նյարդահոգեբուժական դիսպանսեր &gt;&gt; ՓԲԸ</t>
  </si>
  <si>
    <t>&lt;&lt; Քաջարանի բժշկական կենտրոն &gt;&gt; ՓԲԸ</t>
  </si>
  <si>
    <t>&lt;&lt;Սյունիքի մարզային արյան փոխներարկման կայան &gt;&gt; ՓԲԸ</t>
  </si>
  <si>
    <t>&lt;&lt; Մեղրու տարածաշրջանային բժշկական կենտրոն&gt;&gt; ՓԲԸ</t>
  </si>
  <si>
    <t>&lt;&lt; Սիսիանի բժշկական կենտրոն &gt;&gt; ՓԲԸ</t>
  </si>
  <si>
    <t>&lt;&lt;Գավառի ԲԿ&gt;&gt; ՓԲԸ</t>
  </si>
  <si>
    <t>&lt;&lt;Մարտունու ԲԿ&gt;&gt; ՓԲԸ</t>
  </si>
  <si>
    <t>&lt;&lt;Սևանի հիվանդանոց&gt;&gt;ԲԿ</t>
  </si>
  <si>
    <t>&lt;&lt;Վարդենիսի հիվանդանոց&gt;&gt;ՓԲԸ</t>
  </si>
  <si>
    <t>&lt;&lt;Ճամբարակի ԱԿ&gt;&gt;ՓԲԸ</t>
  </si>
  <si>
    <t>&lt;&lt;Գավառի պոլիկլինիկա&gt;&gt; ՓԲԸ</t>
  </si>
  <si>
    <t>&lt;&lt;Վարդենիսի պոլիկլինիկա&gt;&gt; ՓԲԸ</t>
  </si>
  <si>
    <t>&lt;&lt;Մարտունու ծննդատուն&gt;&gt;ՓԲԸ</t>
  </si>
  <si>
    <t>&lt;&lt;Վարդենիսի ստոմոտոլոգիական պոլիկլինիկա&gt;&gt;ՓԲԸ</t>
  </si>
  <si>
    <t>«Աշտարակի ԲԿ» ՓԲԸ</t>
  </si>
  <si>
    <t>«Ապարանի ԲԿ» ՓԲԸ</t>
  </si>
  <si>
    <t xml:space="preserve">«Թալինի ԲԿ» ՓԲԸ </t>
  </si>
  <si>
    <t>«Ծաղկահովիտի ԲԿ» ՓԲԸ</t>
  </si>
  <si>
    <t>&lt;&lt;Հրազդանի բժշկական կենտրոն&gt;&gt;ՓԲԸ</t>
  </si>
  <si>
    <t>&lt;&lt;Աբովյանի բժշկական կենտրոն&gt;&gt;ՊՓԲԸ</t>
  </si>
  <si>
    <t>&lt;&lt;Աբովյանի ծննդատուն&gt;&gt;ՊՓԲԸ</t>
  </si>
  <si>
    <t>&lt;&lt;Չարենցավանի բժշկական կենտրոն&gt;&gt;ՊՓԲԸ</t>
  </si>
  <si>
    <t>&lt;&lt;Նաիրի բժշկական կենտրոն&gt;&gt;ՊՓԲԸ</t>
  </si>
  <si>
    <t>&lt;&lt;Նոր Հաճընի պոլիկլինիկա&gt;&gt; ՊՓԲԸ</t>
  </si>
  <si>
    <t>&lt;&lt;Ծաղկաձորի ԲԱ&gt;&gt; ՊՓԲԸ</t>
  </si>
  <si>
    <t>&lt;&lt;Հրազդանի մարզային արյան բանկ&gt;&gt; ՊՓԲԸ</t>
  </si>
  <si>
    <t xml:space="preserve"> &lt;&lt;Արտաշատի բժշկական կենտրոն&gt;&gt; ՓԲԸ </t>
  </si>
  <si>
    <t>&lt;&lt;Վեդու բժշկական կենտրոն&gt;&gt; ՓԲԸ</t>
  </si>
  <si>
    <t xml:space="preserve"> &lt;&lt;Վեդու ծննդատուն&gt;&gt; ՓԲԸ</t>
  </si>
  <si>
    <t xml:space="preserve"> &lt;&lt;Արարատի  ԲԿ&gt;&gt; ՓԲԸ</t>
  </si>
  <si>
    <t xml:space="preserve"> &lt;&lt;Մասիսի բժշկական կենտրոն&gt;&gt; ՓԲԸ</t>
  </si>
  <si>
    <t>&lt;&lt;Արմաշի առողջապահության կենտրոն&gt;&gt; ՓԲԸ</t>
  </si>
  <si>
    <t>ՈԿՖ Բանավանի ԱԱՊԿ ՓԲԸ</t>
  </si>
  <si>
    <t>պ</t>
  </si>
  <si>
    <t>գործունոություն չի ծավալում</t>
  </si>
  <si>
    <t>&lt;&lt;Դեղերի և բժշկակական տեխնոլոգիաների  փորձագիտ. կենտրոն&gt;&gt; ՓԲԸ</t>
  </si>
  <si>
    <t>&lt;&lt;Եղեգնաձորի ԲԿ&gt;&gt; ՓԲԸ</t>
  </si>
  <si>
    <t>&lt;&lt;Վայքի բուժմիավորում&gt;&gt; ՓԲԸ</t>
  </si>
  <si>
    <t>&lt;&lt;Ջերմուկի ԱԿ&gt;&gt; ՓԲԸ</t>
  </si>
  <si>
    <t>&lt;&lt;Ավան&gt;&gt; հոգեկան առողջության կենտրոն&gt;&gt; ՓԲԸ</t>
  </si>
  <si>
    <t>&lt;&lt;Վանաձորի բժշկական կենտրոն&gt;&gt; ՓԲԸ</t>
  </si>
  <si>
    <t>&lt;&lt;Վանաձորի ինֆեկցիոն հիվանդանոց&gt;&gt;ՊՓԲԸ</t>
  </si>
  <si>
    <t>&lt;&lt;Լոռու մարզային հոգենյարդաբանական դիսպանսեր&gt;&gt; ՊՓԲԸ</t>
  </si>
  <si>
    <t>&lt;&lt;Գուգարք&gt;&gt; կենտրոնական պոլիլինիկա&gt;&gt; ՊՓԲԸ</t>
  </si>
  <si>
    <t>&lt;&lt;Վանաձորի թիվ 3 պոլիկլինիկա&gt;&gt;ՊՓԲԸ</t>
  </si>
  <si>
    <t>&lt;&lt;Վանաձորի թիվ 1 պոլիլինիկա&gt;&gt;ՊՓԲԸ</t>
  </si>
  <si>
    <t>&lt;&lt;Վանաձորի թիվ 5 պոլիլինիկա&gt;&gt;ՊՓԲԸ</t>
  </si>
  <si>
    <t>&lt;&lt;Սպիտակի բժշկական կենտրոն&gt;&gt;ՓԲԸ</t>
  </si>
  <si>
    <t>&lt;&lt;Տաշիրի բժշկական կենտրոն&gt;&gt;ՓԲԸ</t>
  </si>
  <si>
    <t>&lt;&lt;Ստեփանավանի բժշկական կենտրոն&gt;&gt; ՓԲԸ</t>
  </si>
  <si>
    <t>&lt;&lt;Ալավերդու բժշկական կենտրոն&gt;&gt; ՊՓԲԸ</t>
  </si>
  <si>
    <t>&lt;&lt;Ախթալայի առողջության կենտրոն&gt;&gt; ՊՓԲԸ</t>
  </si>
  <si>
    <t>&lt;&lt;Թումանյանի առողջության&gt;&gt; ՊՓԲԸ</t>
  </si>
  <si>
    <t>&lt;&lt;ԼՄ արյան փոխներարկման կայան&gt;&gt; ՊՓԲԸ</t>
  </si>
  <si>
    <t>ՀՀ առողջապահության նախարարության և ՀՀ մարզպետարանների ենթակայության 50 և ավելի պետական մասնակցությամբ առողջապահական առևտրային կազմակերպությունների 2016թ. տարեկան տվյալներով իրականացված ֆինանսատնտեսական վերլուծության արդյունքներ</t>
  </si>
  <si>
    <t>ՀՀ առողջապահության նախարարություն</t>
  </si>
  <si>
    <t>կազմակերպությունների թիվը</t>
  </si>
  <si>
    <t>ՀՀ Արմավիրի մարզպետարան</t>
  </si>
  <si>
    <t>ՀՀ Արագածոտնի մարզպետարան</t>
  </si>
  <si>
    <t>ՀՀ Արարատի մարզպետարան</t>
  </si>
  <si>
    <t>ՀՀ Գեղարքունիքի մարզպետարան</t>
  </si>
  <si>
    <t>ՀՀ Լոռու մարզպետարան</t>
  </si>
  <si>
    <t>ՀՀ Կոտայքի մարզպետարան</t>
  </si>
  <si>
    <t>ՀՀ Տավուշի մարզպետարան</t>
  </si>
  <si>
    <t>ՀՀ Շիրակի մարզպետարան</t>
  </si>
  <si>
    <t>ՀՀ Սյունիքի մարզպետարան</t>
  </si>
  <si>
    <t>ՀՀ Վայոց ձորի մարզպետարան</t>
  </si>
  <si>
    <t>Հավելված 27-1</t>
  </si>
  <si>
    <t>Հավելված 29-1</t>
  </si>
  <si>
    <t>Հավելված 24-1</t>
  </si>
  <si>
    <t>Հավելված 28-1</t>
  </si>
  <si>
    <t>Հավելված 25-1</t>
  </si>
  <si>
    <t>Հավելված 26-1</t>
  </si>
  <si>
    <t>Հավելված 23-1</t>
  </si>
  <si>
    <t>Հավելված 22-1</t>
  </si>
  <si>
    <t>Հավելված 21-1</t>
  </si>
  <si>
    <t>Հավելված 20-1</t>
  </si>
  <si>
    <t>Հավելված 1-1</t>
  </si>
  <si>
    <t>ՀՀ Արմավիրի մարզպետարանի ենթակայության 50 և ավելի պետական մասնակցությամբ առևտրային կազմակերպությունների 2017թ. 1-ին կիսամյակի տվյալներով իրականացված ֆինանսատնտեսական վերլուծության արդյունքներ</t>
  </si>
  <si>
    <t>ՀՀ Սյունիքի մարզպետարանի ենթակայության 50 և ավելի պետական մասնակցությամբ առևտրային կազմակերպությունների 2017թ. 1-ին կիսամյակի տվյալներով իրականացված ֆինանսատնտեսական վերլուծության արդյունքներ</t>
  </si>
  <si>
    <t>859 հազ. դրամ ֆինանսավորվել է համաշխարհային բանկի կողմից</t>
  </si>
  <si>
    <t>ՀՀ Գեղարքունիքի մարզպետարանի ենթակայության 50 և ավելի պետական մասնակցությամբ առևտրային կազմակերպությունների 2017 թ. 1-ին կիսամյակի տվյալներով իրականացված ֆինանսատնտեսական վերլուծության արդյունքներ</t>
  </si>
  <si>
    <t>ՀՀ Շիրակի մարզպետարանի ենթակայության 50 և ավելի պետական մասնակցությամբ առևտրային կազմակերպությունների 2017թ. 1-ին կիսամյակի տվյալներով իրականացված ֆինանսատնտեսական վերլուծության արդյունքներ</t>
  </si>
  <si>
    <t>ՀՀ Վայոց ձորի մարզպետարանի ենթակայության 50 և ավելի պետական մասնակցությամբ առևտրային կազմակերպությունների 2017թ. 1-ին կիսամյակի տվյալներով իրականացված ֆինանսատնտեսական վերլուծության արդյունքներ</t>
  </si>
  <si>
    <t>ՀՀ Արարատի մարզպետարանի ենթակայության 50 և ավելի պետական մասնակցությամբ առևտրային կազմակերպությունների 2017թ.    1-ին կիսամյակի տվյալներով իրականացված ֆինանսատնտեսական վերլուծության արդյունքներ</t>
  </si>
  <si>
    <t>ՀՀ առողջապահության նախարարության ենթակայության 50 և ավելի պետական մասնակցությամբ առևտրային կազմակերպությունների 2017թ. 1-ին կիսամյակի տվյալներով իրականացված ֆինանսատնտեսական վերլուծության արդյունքներ</t>
  </si>
  <si>
    <t>ՀՀ Կոտայքի մարզպետարանի ենթակայության 50 և ավելի պետական մասնակցությամբ առևտրային կազմակերպությունների 2017թ. 1-ին կիսամյակի տվյալներով իրականացված ֆինանսատնտեսական վերլուծության արդյունքներ</t>
  </si>
  <si>
    <t>ՀՀ Լոռու մարզպետարանի ենթակայության 50 և ավելի պետական մասնակցությամբ առևտրային կազմակերպությունների 2017թ. 1-ին կիսամյակի տվյալներով իրականացված ֆինանսատնտեսական վերլուծության արդյունքներ</t>
  </si>
  <si>
    <t>ՀՀ Տավուշի մարզպետարանի ենթակայության 50 և ավելի պետական մասնակցությամբ առևտրային կազմակերպությունների 2017թ. 1-ին կիսամյակի տվյալներով իրականացված ֆինանսատնտեսական վերլուծության արդյունքներ</t>
  </si>
  <si>
    <t>ՀՀ Արագածոտնի մարզպետարանի ենթակայության 50 և ավելի պետական մասնակցությամբ առևտրային կազմակերպությունների 2017թ. 1-ին կիսամյակի տվյալներով իրականացված ֆինանսատնտեսական վերլուծության արդյունքներ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</si>
</sst>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"/>
    <numFmt numFmtId="189" formatCode="0.0000"/>
    <numFmt numFmtId="190" formatCode="0.000"/>
    <numFmt numFmtId="191" formatCode="0.0"/>
    <numFmt numFmtId="192" formatCode="0.0000000"/>
    <numFmt numFmtId="193" formatCode="0.000000"/>
    <numFmt numFmtId="194" formatCode="0.00000000"/>
    <numFmt numFmtId="195" formatCode="0.000000000"/>
    <numFmt numFmtId="196" formatCode="0.00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6">
    <font>
      <sz val="12"/>
      <name val="Times Armenian"/>
      <family val="0"/>
    </font>
    <font>
      <u val="single"/>
      <sz val="12"/>
      <color indexed="12"/>
      <name val="Times Armenian"/>
      <family val="1"/>
    </font>
    <font>
      <sz val="8"/>
      <name val="Times Armenian"/>
      <family val="1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u val="single"/>
      <sz val="16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sz val="11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u val="single"/>
      <sz val="12"/>
      <color indexed="36"/>
      <name val="Times Armenian"/>
      <family val="1"/>
    </font>
    <font>
      <b/>
      <sz val="7"/>
      <name val="GHEA Grapalat"/>
      <family val="3"/>
    </font>
    <font>
      <sz val="11"/>
      <name val="GHEA Grapalat"/>
      <family val="3"/>
    </font>
    <font>
      <b/>
      <sz val="8"/>
      <name val="GHEA Grapalat"/>
      <family val="3"/>
    </font>
    <font>
      <sz val="9"/>
      <color indexed="8"/>
      <name val="Arial Unicode"/>
      <family val="2"/>
    </font>
    <font>
      <sz val="9"/>
      <name val="Arial Unicode"/>
      <family val="2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GHEA Grapalat"/>
      <family val="3"/>
    </font>
    <font>
      <sz val="8"/>
      <color indexed="10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GHEA Grapalat"/>
      <family val="3"/>
    </font>
    <font>
      <sz val="9"/>
      <color rgb="FF000000"/>
      <name val="Arial Unicode"/>
      <family val="2"/>
    </font>
    <font>
      <sz val="8"/>
      <color rgb="FFFF0000"/>
      <name val="GHEA Grapalat"/>
      <family val="3"/>
    </font>
    <font>
      <sz val="9"/>
      <color theme="1"/>
      <name val="Arial Unicode"/>
      <family val="2"/>
    </font>
    <font>
      <sz val="8"/>
      <color theme="1"/>
      <name val="GHEA Grapalat"/>
      <family val="3"/>
    </font>
    <font>
      <sz val="9"/>
      <color theme="1"/>
      <name val="GHEA Grapalat"/>
      <family val="3"/>
    </font>
    <font>
      <sz val="12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91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91" fontId="6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textRotation="90" wrapText="1"/>
    </xf>
    <xf numFmtId="191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91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91" fontId="60" fillId="0" borderId="12" xfId="0" applyNumberFormat="1" applyFont="1" applyFill="1" applyBorder="1" applyAlignment="1" applyProtection="1">
      <alignment horizontal="center" vertical="center" wrapText="1"/>
      <protection locked="0"/>
    </xf>
    <xf numFmtId="191" fontId="17" fillId="33" borderId="12" xfId="0" applyNumberFormat="1" applyFont="1" applyFill="1" applyBorder="1" applyAlignment="1" applyProtection="1">
      <alignment horizontal="center" vertical="center" wrapText="1"/>
      <protection locked="0"/>
    </xf>
    <xf numFmtId="191" fontId="60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6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91" fontId="10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91" fontId="18" fillId="34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1" fontId="10" fillId="0" borderId="10" xfId="0" applyNumberFormat="1" applyFont="1" applyBorder="1" applyAlignment="1">
      <alignment horizontal="center" vertical="center"/>
    </xf>
    <xf numFmtId="191" fontId="10" fillId="33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62" fillId="0" borderId="10" xfId="0" applyNumberFormat="1" applyFont="1" applyFill="1" applyBorder="1" applyAlignment="1" applyProtection="1">
      <alignment horizontal="center" vertical="center"/>
      <protection/>
    </xf>
    <xf numFmtId="191" fontId="6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justify"/>
    </xf>
    <xf numFmtId="0" fontId="8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91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4" fillId="33" borderId="1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left" indent="1"/>
    </xf>
    <xf numFmtId="0" fontId="4" fillId="0" borderId="20" xfId="0" applyFont="1" applyBorder="1" applyAlignment="1">
      <alignment vertical="center" wrapText="1"/>
    </xf>
    <xf numFmtId="0" fontId="6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91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19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90" fontId="4" fillId="33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6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191" fontId="8" fillId="0" borderId="10" xfId="0" applyNumberFormat="1" applyFont="1" applyBorder="1" applyAlignment="1">
      <alignment horizontal="center" vertical="center" wrapText="1"/>
    </xf>
    <xf numFmtId="0" fontId="4" fillId="0" borderId="10" xfId="57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57" applyFont="1" applyBorder="1" applyAlignment="1">
      <alignment horizontal="center" vertical="center" wrapText="1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8" fillId="0" borderId="18" xfId="0" applyNumberFormat="1" applyFont="1" applyBorder="1" applyAlignment="1">
      <alignment horizontal="center" vertical="center"/>
    </xf>
    <xf numFmtId="191" fontId="8" fillId="0" borderId="18" xfId="0" applyNumberFormat="1" applyFont="1" applyBorder="1" applyAlignment="1">
      <alignment horizontal="center" vertical="center"/>
    </xf>
    <xf numFmtId="190" fontId="60" fillId="33" borderId="10" xfId="0" applyNumberFormat="1" applyFont="1" applyFill="1" applyBorder="1" applyAlignment="1" applyProtection="1">
      <alignment horizontal="center" vertical="center" wrapText="1"/>
      <protection locked="0"/>
    </xf>
    <xf numFmtId="189" fontId="8" fillId="35" borderId="18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2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vertical="center" textRotation="90" wrapText="1"/>
    </xf>
    <xf numFmtId="190" fontId="10" fillId="33" borderId="22" xfId="0" applyNumberFormat="1" applyFont="1" applyFill="1" applyBorder="1" applyAlignment="1">
      <alignment horizontal="center" vertical="center"/>
    </xf>
    <xf numFmtId="190" fontId="10" fillId="33" borderId="10" xfId="0" applyNumberFormat="1" applyFont="1" applyFill="1" applyBorder="1" applyAlignment="1">
      <alignment horizontal="center" vertical="center"/>
    </xf>
    <xf numFmtId="191" fontId="8" fillId="0" borderId="10" xfId="0" applyNumberFormat="1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horizontal="center" vertical="center"/>
    </xf>
    <xf numFmtId="190" fontId="4" fillId="33" borderId="22" xfId="0" applyNumberFormat="1" applyFont="1" applyFill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190" fontId="18" fillId="0" borderId="1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26">
      <selection activeCell="B43" sqref="B43"/>
    </sheetView>
  </sheetViews>
  <sheetFormatPr defaultColWidth="8.796875" defaultRowHeight="15"/>
  <cols>
    <col min="1" max="1" width="2.8984375" style="2" customWidth="1"/>
    <col min="2" max="2" width="20.19921875" style="2" customWidth="1"/>
    <col min="3" max="3" width="10.19921875" style="2" customWidth="1"/>
    <col min="4" max="4" width="10.09765625" style="2" customWidth="1"/>
    <col min="5" max="5" width="6.8984375" style="2" customWidth="1"/>
    <col min="6" max="6" width="9.3984375" style="2" customWidth="1"/>
    <col min="7" max="7" width="6.59765625" style="2" customWidth="1"/>
    <col min="8" max="8" width="7.8984375" style="2" customWidth="1"/>
    <col min="9" max="9" width="5.19921875" style="2" customWidth="1"/>
    <col min="10" max="10" width="7.59765625" style="2" customWidth="1"/>
    <col min="11" max="11" width="5.59765625" style="2" customWidth="1"/>
    <col min="12" max="12" width="8.8984375" style="2" customWidth="1"/>
    <col min="13" max="13" width="5.59765625" style="2" customWidth="1"/>
    <col min="14" max="14" width="9.3984375" style="2" customWidth="1"/>
    <col min="15" max="15" width="4.69921875" style="2" customWidth="1"/>
    <col min="16" max="16" width="5.8984375" style="2" customWidth="1"/>
    <col min="17" max="17" width="5.3984375" style="2" customWidth="1"/>
    <col min="18" max="18" width="26.1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177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3"/>
    </row>
    <row r="3" spans="1:17" ht="3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29" t="s">
        <v>169</v>
      </c>
      <c r="O3" s="129"/>
      <c r="P3" s="129"/>
      <c r="Q3" s="129"/>
    </row>
    <row r="4" spans="2:17" ht="17.25">
      <c r="B4" s="4"/>
      <c r="P4" s="2" t="s">
        <v>56</v>
      </c>
      <c r="Q4" s="8"/>
    </row>
    <row r="5" spans="1:17" ht="27.75" customHeight="1">
      <c r="A5" s="130" t="s">
        <v>22</v>
      </c>
      <c r="B5" s="131" t="s">
        <v>23</v>
      </c>
      <c r="C5" s="132" t="s">
        <v>44</v>
      </c>
      <c r="D5" s="133" t="s">
        <v>47</v>
      </c>
      <c r="E5" s="134" t="s">
        <v>48</v>
      </c>
      <c r="F5" s="133" t="s">
        <v>49</v>
      </c>
      <c r="G5" s="134" t="s">
        <v>48</v>
      </c>
      <c r="H5" s="133" t="s">
        <v>51</v>
      </c>
      <c r="I5" s="134" t="s">
        <v>48</v>
      </c>
      <c r="J5" s="132" t="s">
        <v>52</v>
      </c>
      <c r="K5" s="134" t="s">
        <v>48</v>
      </c>
      <c r="L5" s="132" t="s">
        <v>53</v>
      </c>
      <c r="M5" s="134" t="s">
        <v>48</v>
      </c>
      <c r="N5" s="133" t="s">
        <v>54</v>
      </c>
      <c r="O5" s="134" t="s">
        <v>48</v>
      </c>
      <c r="P5" s="132" t="s">
        <v>55</v>
      </c>
      <c r="Q5" s="134" t="s">
        <v>50</v>
      </c>
    </row>
    <row r="6" spans="1:17" ht="78" customHeight="1">
      <c r="A6" s="130"/>
      <c r="B6" s="131"/>
      <c r="C6" s="132"/>
      <c r="D6" s="133"/>
      <c r="E6" s="134"/>
      <c r="F6" s="133"/>
      <c r="G6" s="134"/>
      <c r="H6" s="133"/>
      <c r="I6" s="134"/>
      <c r="J6" s="132"/>
      <c r="K6" s="134"/>
      <c r="L6" s="132"/>
      <c r="M6" s="134"/>
      <c r="N6" s="133"/>
      <c r="O6" s="134"/>
      <c r="P6" s="132"/>
      <c r="Q6" s="134"/>
    </row>
    <row r="7" spans="1:17" ht="13.5" customHeight="1" hidden="1">
      <c r="A7" s="130"/>
      <c r="B7" s="131"/>
      <c r="C7" s="132"/>
      <c r="D7" s="133"/>
      <c r="E7" s="134"/>
      <c r="F7" s="133"/>
      <c r="G7" s="134"/>
      <c r="H7" s="133"/>
      <c r="I7" s="134"/>
      <c r="J7" s="132"/>
      <c r="K7" s="28"/>
      <c r="L7" s="132"/>
      <c r="M7" s="28"/>
      <c r="N7" s="133"/>
      <c r="O7" s="28"/>
      <c r="P7" s="132"/>
      <c r="Q7" s="28"/>
    </row>
    <row r="8" spans="1:18" s="6" customFormat="1" ht="14.25" customHeight="1">
      <c r="A8" s="17">
        <v>1</v>
      </c>
      <c r="B8" s="17">
        <v>2</v>
      </c>
      <c r="C8" s="17">
        <v>3</v>
      </c>
      <c r="D8" s="17">
        <v>4</v>
      </c>
      <c r="E8" s="25">
        <v>5</v>
      </c>
      <c r="F8" s="17">
        <v>6</v>
      </c>
      <c r="G8" s="25">
        <v>7</v>
      </c>
      <c r="H8" s="17">
        <v>8</v>
      </c>
      <c r="I8" s="25">
        <v>9</v>
      </c>
      <c r="J8" s="17">
        <v>10</v>
      </c>
      <c r="K8" s="25">
        <v>11</v>
      </c>
      <c r="L8" s="17">
        <v>12</v>
      </c>
      <c r="M8" s="25">
        <v>13</v>
      </c>
      <c r="N8" s="17">
        <v>14</v>
      </c>
      <c r="O8" s="25">
        <v>15</v>
      </c>
      <c r="P8" s="23">
        <v>16</v>
      </c>
      <c r="Q8" s="25">
        <v>17</v>
      </c>
      <c r="R8" s="5"/>
    </row>
    <row r="9" spans="1:18" ht="30" customHeight="1">
      <c r="A9" s="18" t="s">
        <v>0</v>
      </c>
      <c r="B9" s="1" t="s">
        <v>66</v>
      </c>
      <c r="C9" s="29">
        <v>258640.9</v>
      </c>
      <c r="D9" s="19">
        <v>180625.8</v>
      </c>
      <c r="E9" s="30">
        <f aca="true" t="shared" si="0" ref="E9:E29">SUM(D9*100/C9)</f>
        <v>69.83651850886693</v>
      </c>
      <c r="F9" s="19">
        <v>63032.8</v>
      </c>
      <c r="G9" s="26">
        <f aca="true" t="shared" si="1" ref="G9:G15">SUM(F9*100/C9)</f>
        <v>24.370778171588483</v>
      </c>
      <c r="H9" s="19"/>
      <c r="I9" s="26">
        <f>SUM(H9*100/C9)</f>
        <v>0</v>
      </c>
      <c r="J9" s="41"/>
      <c r="K9" s="26">
        <f aca="true" t="shared" si="2" ref="K9:K31">SUM(J9*100/C9)</f>
        <v>0</v>
      </c>
      <c r="L9" s="19">
        <v>17665</v>
      </c>
      <c r="M9" s="26">
        <f>SUM(L9*100/C9)</f>
        <v>6.829932930174617</v>
      </c>
      <c r="N9" s="19">
        <v>201546</v>
      </c>
      <c r="O9" s="26">
        <f aca="true" t="shared" si="3" ref="O9:O29">SUM(N9*100/C9)</f>
        <v>77.92503041862288</v>
      </c>
      <c r="P9" s="41">
        <v>206</v>
      </c>
      <c r="Q9" s="27">
        <v>-0.52</v>
      </c>
      <c r="R9" s="24"/>
    </row>
    <row r="10" spans="1:18" ht="47.25" customHeight="1">
      <c r="A10" s="18" t="s">
        <v>1</v>
      </c>
      <c r="B10" s="1" t="s">
        <v>67</v>
      </c>
      <c r="C10" s="29">
        <v>1394625</v>
      </c>
      <c r="D10" s="19">
        <v>432500</v>
      </c>
      <c r="E10" s="30">
        <f t="shared" si="0"/>
        <v>31.011920767231334</v>
      </c>
      <c r="F10" s="19">
        <v>578177</v>
      </c>
      <c r="G10" s="26">
        <f t="shared" si="1"/>
        <v>41.45752442412835</v>
      </c>
      <c r="H10" s="20">
        <v>133305</v>
      </c>
      <c r="I10" s="26">
        <f>SUM(H10*100/C10)</f>
        <v>9.558483463296586</v>
      </c>
      <c r="J10" s="41"/>
      <c r="K10" s="26">
        <f t="shared" si="2"/>
        <v>0</v>
      </c>
      <c r="L10" s="19">
        <v>79493</v>
      </c>
      <c r="M10" s="26">
        <f>SUM(L10*100/C10)</f>
        <v>5.699955185085597</v>
      </c>
      <c r="N10" s="19">
        <v>60632</v>
      </c>
      <c r="O10" s="26">
        <f t="shared" si="3"/>
        <v>4.347548624182128</v>
      </c>
      <c r="P10" s="41">
        <v>498</v>
      </c>
      <c r="Q10" s="90">
        <v>-2.42</v>
      </c>
      <c r="R10" s="7"/>
    </row>
    <row r="11" spans="1:18" s="80" customFormat="1" ht="53.25" customHeight="1">
      <c r="A11" s="74" t="s">
        <v>2</v>
      </c>
      <c r="B11" s="83" t="s">
        <v>68</v>
      </c>
      <c r="C11" s="76">
        <v>816657</v>
      </c>
      <c r="D11" s="76">
        <v>227596</v>
      </c>
      <c r="E11" s="77">
        <f t="shared" si="0"/>
        <v>27.869227839839738</v>
      </c>
      <c r="F11" s="76">
        <v>252385</v>
      </c>
      <c r="G11" s="77">
        <f t="shared" si="1"/>
        <v>30.904651524446617</v>
      </c>
      <c r="H11" s="76"/>
      <c r="I11" s="77">
        <f>SUM(H11*100/C11)</f>
        <v>0</v>
      </c>
      <c r="J11" s="75">
        <v>15118</v>
      </c>
      <c r="K11" s="77">
        <f t="shared" si="2"/>
        <v>1.8512055856987695</v>
      </c>
      <c r="L11" s="76"/>
      <c r="M11" s="77">
        <f>SUM(L11*100/C11)</f>
        <v>0</v>
      </c>
      <c r="N11" s="76">
        <v>256019</v>
      </c>
      <c r="O11" s="77">
        <f t="shared" si="3"/>
        <v>31.34963638345107</v>
      </c>
      <c r="P11" s="75">
        <v>208</v>
      </c>
      <c r="Q11" s="78">
        <v>4.67</v>
      </c>
      <c r="R11" s="79"/>
    </row>
    <row r="12" spans="1:18" ht="30" customHeight="1">
      <c r="A12" s="18" t="s">
        <v>3</v>
      </c>
      <c r="B12" s="1" t="s">
        <v>57</v>
      </c>
      <c r="C12" s="41">
        <v>188515</v>
      </c>
      <c r="D12" s="19">
        <v>81345</v>
      </c>
      <c r="E12" s="30">
        <f t="shared" si="0"/>
        <v>43.15041243402382</v>
      </c>
      <c r="F12" s="19">
        <v>41152</v>
      </c>
      <c r="G12" s="26">
        <f t="shared" si="1"/>
        <v>21.829562634273135</v>
      </c>
      <c r="H12" s="19"/>
      <c r="I12" s="26">
        <f>SUM(H12*100/C12)</f>
        <v>0</v>
      </c>
      <c r="J12" s="41">
        <v>2298</v>
      </c>
      <c r="K12" s="26">
        <f t="shared" si="2"/>
        <v>1.219001140492799</v>
      </c>
      <c r="L12" s="19"/>
      <c r="M12" s="26">
        <f>SUM(L12*100/C12)</f>
        <v>0</v>
      </c>
      <c r="N12" s="19">
        <v>94372</v>
      </c>
      <c r="O12" s="26">
        <f t="shared" si="3"/>
        <v>50.06073787231785</v>
      </c>
      <c r="P12" s="41">
        <v>101</v>
      </c>
      <c r="Q12" s="27">
        <v>3.1</v>
      </c>
      <c r="R12" s="7"/>
    </row>
    <row r="13" spans="1:18" ht="45" customHeight="1">
      <c r="A13" s="18" t="s">
        <v>4</v>
      </c>
      <c r="B13" s="1" t="s">
        <v>58</v>
      </c>
      <c r="C13" s="41">
        <v>19410</v>
      </c>
      <c r="D13" s="19">
        <v>15582</v>
      </c>
      <c r="E13" s="30">
        <f t="shared" si="0"/>
        <v>80.27820710973725</v>
      </c>
      <c r="F13" s="19">
        <v>3828</v>
      </c>
      <c r="G13" s="26">
        <f t="shared" si="1"/>
        <v>19.72179289026275</v>
      </c>
      <c r="H13" s="19"/>
      <c r="I13" s="26">
        <f aca="true" t="shared" si="4" ref="I13:I29">SUM(H13*100/C13)</f>
        <v>0</v>
      </c>
      <c r="J13" s="41">
        <v>391</v>
      </c>
      <c r="K13" s="26">
        <f t="shared" si="2"/>
        <v>2.014425553838228</v>
      </c>
      <c r="L13" s="19"/>
      <c r="M13" s="26">
        <f aca="true" t="shared" si="5" ref="M13:M29">SUM(L13*100/C13)</f>
        <v>0</v>
      </c>
      <c r="N13" s="19">
        <v>13272</v>
      </c>
      <c r="O13" s="26">
        <f t="shared" si="3"/>
        <v>68.37712519319938</v>
      </c>
      <c r="P13" s="41">
        <v>18</v>
      </c>
      <c r="Q13" s="27">
        <v>0.11</v>
      </c>
      <c r="R13" s="7"/>
    </row>
    <row r="14" spans="1:23" s="81" customFormat="1" ht="63.75" customHeight="1">
      <c r="A14" s="74" t="s">
        <v>5</v>
      </c>
      <c r="B14" s="83" t="s">
        <v>127</v>
      </c>
      <c r="C14" s="75">
        <v>371424</v>
      </c>
      <c r="D14" s="76">
        <v>0</v>
      </c>
      <c r="E14" s="77">
        <f t="shared" si="0"/>
        <v>0</v>
      </c>
      <c r="F14" s="76">
        <v>347338</v>
      </c>
      <c r="G14" s="77">
        <f t="shared" si="1"/>
        <v>93.51522787972775</v>
      </c>
      <c r="H14" s="76"/>
      <c r="I14" s="77">
        <f t="shared" si="4"/>
        <v>0</v>
      </c>
      <c r="J14" s="75">
        <v>28474</v>
      </c>
      <c r="K14" s="77">
        <f t="shared" si="2"/>
        <v>7.666171275954166</v>
      </c>
      <c r="L14" s="76"/>
      <c r="M14" s="77">
        <f t="shared" si="5"/>
        <v>0</v>
      </c>
      <c r="N14" s="76">
        <v>236677</v>
      </c>
      <c r="O14" s="77">
        <f t="shared" si="3"/>
        <v>63.721515034031185</v>
      </c>
      <c r="P14" s="75">
        <v>145</v>
      </c>
      <c r="Q14" s="78">
        <v>3.54</v>
      </c>
      <c r="R14" s="79"/>
      <c r="S14" s="80"/>
      <c r="T14" s="80"/>
      <c r="U14" s="80"/>
      <c r="V14" s="80"/>
      <c r="W14" s="80"/>
    </row>
    <row r="15" spans="1:20" ht="44.25" customHeight="1">
      <c r="A15" s="18" t="s">
        <v>6</v>
      </c>
      <c r="B15" s="1" t="s">
        <v>59</v>
      </c>
      <c r="C15" s="41">
        <v>328310</v>
      </c>
      <c r="D15" s="19">
        <v>271755</v>
      </c>
      <c r="E15" s="30">
        <f t="shared" si="0"/>
        <v>82.77390271389845</v>
      </c>
      <c r="F15" s="19">
        <v>15175</v>
      </c>
      <c r="G15" s="26">
        <f t="shared" si="1"/>
        <v>4.622155889251013</v>
      </c>
      <c r="H15" s="19"/>
      <c r="I15" s="26">
        <f t="shared" si="4"/>
        <v>0</v>
      </c>
      <c r="J15" s="41">
        <v>3952</v>
      </c>
      <c r="K15" s="26">
        <f t="shared" si="2"/>
        <v>1.2037403673357499</v>
      </c>
      <c r="L15" s="19"/>
      <c r="M15" s="26">
        <f t="shared" si="5"/>
        <v>0</v>
      </c>
      <c r="N15" s="19">
        <v>232437</v>
      </c>
      <c r="O15" s="26">
        <f t="shared" si="3"/>
        <v>70.798026255673</v>
      </c>
      <c r="P15" s="41">
        <v>230</v>
      </c>
      <c r="Q15" s="27">
        <v>0.67</v>
      </c>
      <c r="R15" s="7"/>
      <c r="T15" s="16"/>
    </row>
    <row r="16" spans="1:18" s="80" customFormat="1" ht="30" customHeight="1">
      <c r="A16" s="74" t="s">
        <v>7</v>
      </c>
      <c r="B16" s="83" t="s">
        <v>69</v>
      </c>
      <c r="C16" s="75">
        <v>404560</v>
      </c>
      <c r="D16" s="76">
        <v>399292</v>
      </c>
      <c r="E16" s="77">
        <f t="shared" si="0"/>
        <v>98.69784457188057</v>
      </c>
      <c r="F16" s="76"/>
      <c r="G16" s="77">
        <f aca="true" t="shared" si="6" ref="G16:G30">SUM(F16*100/C16)</f>
        <v>0</v>
      </c>
      <c r="H16" s="76"/>
      <c r="I16" s="77">
        <f t="shared" si="4"/>
        <v>0</v>
      </c>
      <c r="J16" s="75">
        <v>18802</v>
      </c>
      <c r="K16" s="77">
        <f t="shared" si="2"/>
        <v>4.6475182914771604</v>
      </c>
      <c r="L16" s="76"/>
      <c r="M16" s="77">
        <f t="shared" si="5"/>
        <v>0</v>
      </c>
      <c r="N16" s="76">
        <v>263472</v>
      </c>
      <c r="O16" s="77">
        <f t="shared" si="3"/>
        <v>65.12556851888472</v>
      </c>
      <c r="P16" s="75">
        <v>289</v>
      </c>
      <c r="Q16" s="78">
        <v>6.87</v>
      </c>
      <c r="R16" s="79"/>
    </row>
    <row r="17" spans="1:18" s="80" customFormat="1" ht="32.25" customHeight="1">
      <c r="A17" s="74" t="s">
        <v>8</v>
      </c>
      <c r="B17" s="83" t="s">
        <v>70</v>
      </c>
      <c r="C17" s="75">
        <v>380228.4</v>
      </c>
      <c r="D17" s="76">
        <v>375102.6</v>
      </c>
      <c r="E17" s="77">
        <f t="shared" si="0"/>
        <v>98.65191553287444</v>
      </c>
      <c r="F17" s="76"/>
      <c r="G17" s="77">
        <f t="shared" si="6"/>
        <v>0</v>
      </c>
      <c r="H17" s="76"/>
      <c r="I17" s="77">
        <f t="shared" si="4"/>
        <v>0</v>
      </c>
      <c r="J17" s="75">
        <v>28877.2</v>
      </c>
      <c r="K17" s="77">
        <f t="shared" si="2"/>
        <v>7.594698344468745</v>
      </c>
      <c r="L17" s="76"/>
      <c r="M17" s="77">
        <f t="shared" si="5"/>
        <v>0</v>
      </c>
      <c r="N17" s="76">
        <v>159332.8</v>
      </c>
      <c r="O17" s="77">
        <f t="shared" si="3"/>
        <v>41.90449740208779</v>
      </c>
      <c r="P17" s="75">
        <v>204</v>
      </c>
      <c r="Q17" s="78">
        <v>17.42</v>
      </c>
      <c r="R17" s="79"/>
    </row>
    <row r="18" spans="1:18" ht="45.75" customHeight="1">
      <c r="A18" s="18" t="s">
        <v>9</v>
      </c>
      <c r="B18" s="1" t="s">
        <v>71</v>
      </c>
      <c r="C18" s="41">
        <v>10000</v>
      </c>
      <c r="D18" s="29">
        <v>10000</v>
      </c>
      <c r="E18" s="30">
        <f t="shared" si="0"/>
        <v>100</v>
      </c>
      <c r="F18" s="29"/>
      <c r="G18" s="30">
        <f t="shared" si="6"/>
        <v>0</v>
      </c>
      <c r="H18" s="29"/>
      <c r="I18" s="30">
        <f t="shared" si="4"/>
        <v>0</v>
      </c>
      <c r="J18" s="41">
        <v>0</v>
      </c>
      <c r="K18" s="30">
        <f t="shared" si="2"/>
        <v>0</v>
      </c>
      <c r="L18" s="29">
        <v>3591</v>
      </c>
      <c r="M18" s="30">
        <f>SUM(L18*100/C18)</f>
        <v>35.91</v>
      </c>
      <c r="N18" s="29">
        <v>9431</v>
      </c>
      <c r="O18" s="30">
        <f t="shared" si="3"/>
        <v>94.31</v>
      </c>
      <c r="P18" s="41">
        <v>34</v>
      </c>
      <c r="Q18" s="27">
        <v>-6.33</v>
      </c>
      <c r="R18" s="7"/>
    </row>
    <row r="19" spans="1:18" ht="30" customHeight="1">
      <c r="A19" s="18" t="s">
        <v>10</v>
      </c>
      <c r="B19" s="1" t="s">
        <v>60</v>
      </c>
      <c r="C19" s="41">
        <v>77139</v>
      </c>
      <c r="D19" s="19">
        <v>72974</v>
      </c>
      <c r="E19" s="30">
        <f t="shared" si="0"/>
        <v>94.60065595872386</v>
      </c>
      <c r="F19" s="19">
        <v>4165</v>
      </c>
      <c r="G19" s="26">
        <f>SUM(F19*100/C19)</f>
        <v>5.399344041276138</v>
      </c>
      <c r="H19" s="19"/>
      <c r="I19" s="26">
        <f t="shared" si="4"/>
        <v>0</v>
      </c>
      <c r="J19" s="41">
        <v>9314</v>
      </c>
      <c r="K19" s="26">
        <f t="shared" si="2"/>
        <v>12.074307419074657</v>
      </c>
      <c r="L19" s="19"/>
      <c r="M19" s="26">
        <f t="shared" si="5"/>
        <v>0</v>
      </c>
      <c r="N19" s="19">
        <v>63430</v>
      </c>
      <c r="O19" s="26">
        <f t="shared" si="3"/>
        <v>82.22818548334824</v>
      </c>
      <c r="P19" s="41">
        <v>99</v>
      </c>
      <c r="Q19" s="27">
        <v>4.27</v>
      </c>
      <c r="R19" s="7"/>
    </row>
    <row r="20" spans="1:18" s="80" customFormat="1" ht="59.25" customHeight="1">
      <c r="A20" s="74" t="s">
        <v>11</v>
      </c>
      <c r="B20" s="83" t="s">
        <v>84</v>
      </c>
      <c r="C20" s="75">
        <v>219718</v>
      </c>
      <c r="D20" s="76">
        <v>84182</v>
      </c>
      <c r="E20" s="77">
        <f t="shared" si="0"/>
        <v>38.313656596182376</v>
      </c>
      <c r="F20" s="76">
        <v>14415</v>
      </c>
      <c r="G20" s="77">
        <f>SUM(F20*100/C20)</f>
        <v>6.5606823291673875</v>
      </c>
      <c r="H20" s="76"/>
      <c r="I20" s="77">
        <f t="shared" si="4"/>
        <v>0</v>
      </c>
      <c r="J20" s="75">
        <v>0</v>
      </c>
      <c r="K20" s="77">
        <f t="shared" si="2"/>
        <v>0</v>
      </c>
      <c r="L20" s="76">
        <v>2567</v>
      </c>
      <c r="M20" s="77">
        <f>SUM(L20*100/C20)</f>
        <v>1.1683157501888786</v>
      </c>
      <c r="N20" s="76">
        <v>118282</v>
      </c>
      <c r="O20" s="77">
        <f t="shared" si="3"/>
        <v>53.83355027808373</v>
      </c>
      <c r="P20" s="75">
        <v>143</v>
      </c>
      <c r="Q20" s="78">
        <v>-1.44</v>
      </c>
      <c r="R20" s="79"/>
    </row>
    <row r="21" spans="1:18" ht="30" customHeight="1">
      <c r="A21" s="18" t="s">
        <v>12</v>
      </c>
      <c r="B21" s="1" t="s">
        <v>72</v>
      </c>
      <c r="C21" s="41">
        <v>1830</v>
      </c>
      <c r="D21" s="19"/>
      <c r="E21" s="30">
        <f t="shared" si="0"/>
        <v>0</v>
      </c>
      <c r="F21" s="19"/>
      <c r="G21" s="26">
        <f t="shared" si="6"/>
        <v>0</v>
      </c>
      <c r="H21" s="19"/>
      <c r="I21" s="26">
        <f t="shared" si="4"/>
        <v>0</v>
      </c>
      <c r="J21" s="41">
        <v>18</v>
      </c>
      <c r="K21" s="26">
        <f t="shared" si="2"/>
        <v>0.9836065573770492</v>
      </c>
      <c r="L21" s="19"/>
      <c r="M21" s="26">
        <f t="shared" si="5"/>
        <v>0</v>
      </c>
      <c r="N21" s="19">
        <v>1530</v>
      </c>
      <c r="O21" s="26">
        <f t="shared" si="3"/>
        <v>83.60655737704919</v>
      </c>
      <c r="P21" s="41">
        <v>2</v>
      </c>
      <c r="Q21" s="27">
        <v>0.09</v>
      </c>
      <c r="R21" s="82" t="s">
        <v>89</v>
      </c>
    </row>
    <row r="22" spans="1:18" ht="30" customHeight="1">
      <c r="A22" s="18" t="s">
        <v>13</v>
      </c>
      <c r="B22" s="1" t="s">
        <v>73</v>
      </c>
      <c r="C22" s="41">
        <v>35091</v>
      </c>
      <c r="D22" s="29">
        <v>2820</v>
      </c>
      <c r="E22" s="30">
        <f t="shared" si="0"/>
        <v>8.036248610754894</v>
      </c>
      <c r="F22" s="29">
        <v>31783</v>
      </c>
      <c r="G22" s="30">
        <f>SUM(F22*100/C22)</f>
        <v>90.57308141688752</v>
      </c>
      <c r="H22" s="29"/>
      <c r="I22" s="30">
        <f t="shared" si="4"/>
        <v>0</v>
      </c>
      <c r="J22" s="41">
        <v>0</v>
      </c>
      <c r="K22" s="30">
        <f t="shared" si="2"/>
        <v>0</v>
      </c>
      <c r="L22" s="29">
        <v>354</v>
      </c>
      <c r="M22" s="95">
        <f>SUM(L22*100/C22)</f>
        <v>1.0088056766692315</v>
      </c>
      <c r="N22" s="29">
        <v>32322</v>
      </c>
      <c r="O22" s="30">
        <f t="shared" si="3"/>
        <v>92.10908780029067</v>
      </c>
      <c r="P22" s="41">
        <v>62</v>
      </c>
      <c r="Q22" s="27">
        <v>-0.39</v>
      </c>
      <c r="R22" s="7"/>
    </row>
    <row r="23" spans="1:18" ht="30" customHeight="1">
      <c r="A23" s="18" t="s">
        <v>14</v>
      </c>
      <c r="B23" s="1" t="s">
        <v>61</v>
      </c>
      <c r="C23" s="41">
        <v>192951</v>
      </c>
      <c r="D23" s="19">
        <v>156349</v>
      </c>
      <c r="E23" s="30">
        <f t="shared" si="0"/>
        <v>81.03041704888805</v>
      </c>
      <c r="F23" s="19">
        <v>17530</v>
      </c>
      <c r="G23" s="26">
        <f>SUM(F23*100/C23)</f>
        <v>9.085208161657622</v>
      </c>
      <c r="H23" s="19"/>
      <c r="I23" s="26">
        <f t="shared" si="4"/>
        <v>0</v>
      </c>
      <c r="J23" s="41">
        <v>0</v>
      </c>
      <c r="K23" s="26">
        <f t="shared" si="2"/>
        <v>0</v>
      </c>
      <c r="L23" s="19">
        <v>4837</v>
      </c>
      <c r="M23" s="26">
        <f>SUM(L23*100/C23)</f>
        <v>2.506854071759151</v>
      </c>
      <c r="N23" s="19">
        <v>122954</v>
      </c>
      <c r="O23" s="26">
        <f t="shared" si="3"/>
        <v>63.72291410772683</v>
      </c>
      <c r="P23" s="41">
        <v>154</v>
      </c>
      <c r="Q23" s="27">
        <v>-0.14</v>
      </c>
      <c r="R23" s="7"/>
    </row>
    <row r="24" spans="1:18" ht="30" customHeight="1">
      <c r="A24" s="18" t="s">
        <v>15</v>
      </c>
      <c r="B24" s="1" t="s">
        <v>62</v>
      </c>
      <c r="C24" s="41">
        <v>4314410</v>
      </c>
      <c r="D24" s="19">
        <v>3393525</v>
      </c>
      <c r="E24" s="30">
        <f t="shared" si="0"/>
        <v>78.65559833210104</v>
      </c>
      <c r="F24" s="19">
        <v>638295</v>
      </c>
      <c r="G24" s="26">
        <f>SUM(F24*100/C24)</f>
        <v>14.794491019629566</v>
      </c>
      <c r="H24" s="19"/>
      <c r="I24" s="26">
        <f t="shared" si="4"/>
        <v>0</v>
      </c>
      <c r="J24" s="41">
        <v>642507</v>
      </c>
      <c r="K24" s="26">
        <f t="shared" si="2"/>
        <v>14.89211734628837</v>
      </c>
      <c r="L24" s="19"/>
      <c r="M24" s="26">
        <f t="shared" si="5"/>
        <v>0</v>
      </c>
      <c r="N24" s="19">
        <v>2190840</v>
      </c>
      <c r="O24" s="26">
        <f t="shared" si="3"/>
        <v>50.77959674671624</v>
      </c>
      <c r="P24" s="41">
        <v>1591</v>
      </c>
      <c r="Q24" s="27">
        <v>16.35</v>
      </c>
      <c r="R24" s="7"/>
    </row>
    <row r="25" spans="1:18" ht="30" customHeight="1">
      <c r="A25" s="18" t="s">
        <v>16</v>
      </c>
      <c r="B25" s="1" t="s">
        <v>63</v>
      </c>
      <c r="C25" s="41">
        <v>224076</v>
      </c>
      <c r="D25" s="19">
        <v>203579</v>
      </c>
      <c r="E25" s="30">
        <f t="shared" si="0"/>
        <v>90.85265713418661</v>
      </c>
      <c r="F25" s="19">
        <v>15769</v>
      </c>
      <c r="G25" s="26">
        <f>SUM(F25*100/C25)</f>
        <v>7.037344472411146</v>
      </c>
      <c r="H25" s="19"/>
      <c r="I25" s="26">
        <f t="shared" si="4"/>
        <v>0</v>
      </c>
      <c r="J25" s="41">
        <v>11571</v>
      </c>
      <c r="K25" s="26">
        <f t="shared" si="2"/>
        <v>5.163872971670326</v>
      </c>
      <c r="L25" s="41">
        <v>0</v>
      </c>
      <c r="M25" s="26">
        <f>SUM(L25*100/C25)</f>
        <v>0</v>
      </c>
      <c r="N25" s="19">
        <v>140765</v>
      </c>
      <c r="O25" s="26">
        <f t="shared" si="3"/>
        <v>62.82020385940484</v>
      </c>
      <c r="P25" s="41">
        <v>124</v>
      </c>
      <c r="Q25" s="27">
        <v>3.35</v>
      </c>
      <c r="R25" s="7"/>
    </row>
    <row r="26" spans="1:18" s="80" customFormat="1" ht="41.25" customHeight="1">
      <c r="A26" s="74" t="s">
        <v>17</v>
      </c>
      <c r="B26" s="83" t="s">
        <v>131</v>
      </c>
      <c r="C26" s="75">
        <v>184668.2</v>
      </c>
      <c r="D26" s="76">
        <v>144922.9</v>
      </c>
      <c r="E26" s="77">
        <f t="shared" si="0"/>
        <v>78.47745307529937</v>
      </c>
      <c r="F26" s="76"/>
      <c r="G26" s="77">
        <f t="shared" si="6"/>
        <v>0</v>
      </c>
      <c r="H26" s="76"/>
      <c r="I26" s="77">
        <f t="shared" si="4"/>
        <v>0</v>
      </c>
      <c r="J26" s="75"/>
      <c r="K26" s="77">
        <f t="shared" si="2"/>
        <v>0</v>
      </c>
      <c r="L26" s="76">
        <v>14860.08</v>
      </c>
      <c r="M26" s="77">
        <f>SUM(L26*100/C26)</f>
        <v>8.046907913761004</v>
      </c>
      <c r="N26" s="76">
        <v>94844.5</v>
      </c>
      <c r="O26" s="77">
        <f t="shared" si="3"/>
        <v>51.35941109514253</v>
      </c>
      <c r="P26" s="75">
        <v>118</v>
      </c>
      <c r="Q26" s="78">
        <v>-4.69</v>
      </c>
      <c r="R26" s="79"/>
    </row>
    <row r="27" spans="1:18" ht="40.5" customHeight="1">
      <c r="A27" s="18" t="s">
        <v>18</v>
      </c>
      <c r="B27" s="1" t="s">
        <v>64</v>
      </c>
      <c r="C27" s="41">
        <v>182353</v>
      </c>
      <c r="D27" s="19">
        <v>110434</v>
      </c>
      <c r="E27" s="30">
        <f t="shared" si="0"/>
        <v>60.56056110949642</v>
      </c>
      <c r="F27" s="19">
        <v>35972</v>
      </c>
      <c r="G27" s="26">
        <f>SUM(F27*100/C27)</f>
        <v>19.72657428175023</v>
      </c>
      <c r="H27" s="19"/>
      <c r="I27" s="26">
        <f t="shared" si="4"/>
        <v>0</v>
      </c>
      <c r="J27" s="41">
        <v>8544</v>
      </c>
      <c r="K27" s="26">
        <f t="shared" si="2"/>
        <v>4.685417843413599</v>
      </c>
      <c r="L27" s="19"/>
      <c r="M27" s="26">
        <f t="shared" si="5"/>
        <v>0</v>
      </c>
      <c r="N27" s="19">
        <v>90040</v>
      </c>
      <c r="O27" s="26">
        <f t="shared" si="3"/>
        <v>49.37675826556185</v>
      </c>
      <c r="P27" s="41">
        <v>94</v>
      </c>
      <c r="Q27" s="27">
        <v>7.4</v>
      </c>
      <c r="R27" s="7"/>
    </row>
    <row r="28" spans="1:18" ht="42" customHeight="1">
      <c r="A28" s="18" t="s">
        <v>19</v>
      </c>
      <c r="B28" s="1" t="s">
        <v>74</v>
      </c>
      <c r="C28" s="41">
        <v>51022</v>
      </c>
      <c r="D28" s="29">
        <v>39577</v>
      </c>
      <c r="E28" s="30">
        <f t="shared" si="0"/>
        <v>77.56849986280427</v>
      </c>
      <c r="F28" s="29">
        <v>11184</v>
      </c>
      <c r="G28" s="30">
        <f>SUM(F28*100/C28)</f>
        <v>21.919956097369763</v>
      </c>
      <c r="H28" s="29"/>
      <c r="I28" s="30">
        <f t="shared" si="4"/>
        <v>0</v>
      </c>
      <c r="J28" s="41">
        <v>0</v>
      </c>
      <c r="K28" s="30">
        <f t="shared" si="2"/>
        <v>0</v>
      </c>
      <c r="L28" s="29">
        <v>0</v>
      </c>
      <c r="M28" s="30">
        <f>SUM(L28*100/C28)</f>
        <v>0</v>
      </c>
      <c r="N28" s="29">
        <v>36208</v>
      </c>
      <c r="O28" s="30">
        <f t="shared" si="3"/>
        <v>70.96546587746462</v>
      </c>
      <c r="P28" s="41">
        <v>48</v>
      </c>
      <c r="Q28" s="27">
        <v>0</v>
      </c>
      <c r="R28" s="7"/>
    </row>
    <row r="29" spans="1:18" ht="87.75" customHeight="1">
      <c r="A29" s="18" t="s">
        <v>20</v>
      </c>
      <c r="B29" s="1" t="s">
        <v>75</v>
      </c>
      <c r="C29" s="41">
        <v>6635</v>
      </c>
      <c r="D29" s="29">
        <v>6335</v>
      </c>
      <c r="E29" s="30">
        <f t="shared" si="0"/>
        <v>95.47852298417483</v>
      </c>
      <c r="F29" s="29"/>
      <c r="G29" s="30">
        <f t="shared" si="6"/>
        <v>0</v>
      </c>
      <c r="H29" s="29"/>
      <c r="I29" s="30">
        <f t="shared" si="4"/>
        <v>0</v>
      </c>
      <c r="J29" s="41">
        <v>343</v>
      </c>
      <c r="K29" s="30">
        <f t="shared" si="2"/>
        <v>5.1695553880934435</v>
      </c>
      <c r="L29" s="29"/>
      <c r="M29" s="30">
        <f t="shared" si="5"/>
        <v>0</v>
      </c>
      <c r="N29" s="29">
        <v>5907</v>
      </c>
      <c r="O29" s="30">
        <f t="shared" si="3"/>
        <v>89.02788244159758</v>
      </c>
      <c r="P29" s="41">
        <v>21</v>
      </c>
      <c r="Q29" s="27">
        <v>0.02</v>
      </c>
      <c r="R29" s="7"/>
    </row>
    <row r="30" spans="1:18" s="16" customFormat="1" ht="40.5" customHeight="1">
      <c r="A30" s="18" t="s">
        <v>21</v>
      </c>
      <c r="B30" s="1" t="s">
        <v>76</v>
      </c>
      <c r="C30" s="41">
        <v>0</v>
      </c>
      <c r="D30" s="29"/>
      <c r="E30" s="30">
        <v>0</v>
      </c>
      <c r="F30" s="29"/>
      <c r="G30" s="30" t="e">
        <f t="shared" si="6"/>
        <v>#DIV/0!</v>
      </c>
      <c r="H30" s="29"/>
      <c r="I30" s="30"/>
      <c r="J30" s="41"/>
      <c r="K30" s="30" t="e">
        <f t="shared" si="2"/>
        <v>#DIV/0!</v>
      </c>
      <c r="L30" s="41">
        <v>27817.6</v>
      </c>
      <c r="M30" s="30"/>
      <c r="N30" s="29">
        <v>14970.3</v>
      </c>
      <c r="O30" s="30"/>
      <c r="P30" s="41">
        <v>20</v>
      </c>
      <c r="Q30" s="27">
        <v>-1.61</v>
      </c>
      <c r="R30" s="1" t="s">
        <v>126</v>
      </c>
    </row>
    <row r="31" spans="1:17" ht="17.25">
      <c r="A31" s="84"/>
      <c r="B31" s="85" t="s">
        <v>24</v>
      </c>
      <c r="C31" s="86">
        <f>SUM(C9:C30)</f>
        <v>9662263.5</v>
      </c>
      <c r="D31" s="86">
        <f>SUM(D9:D30)</f>
        <v>6208496.300000001</v>
      </c>
      <c r="E31" s="88">
        <f>SUM(D31/C31*100)</f>
        <v>64.25509198750376</v>
      </c>
      <c r="F31" s="86">
        <f>SUM(F9:F30)</f>
        <v>2070200.8</v>
      </c>
      <c r="G31" s="88">
        <f>F31*100/C31</f>
        <v>21.425629719164665</v>
      </c>
      <c r="H31" s="91">
        <f>SUM(H9:H30)</f>
        <v>133305</v>
      </c>
      <c r="I31" s="88">
        <f>SUM(H31*100/C31)</f>
        <v>1.3796456699819872</v>
      </c>
      <c r="J31" s="89">
        <f>SUM(J9:J30)</f>
        <v>770209.2</v>
      </c>
      <c r="K31" s="88">
        <f t="shared" si="2"/>
        <v>7.971312312068492</v>
      </c>
      <c r="L31" s="86">
        <f>SUM(L9:L30)</f>
        <v>151184.68</v>
      </c>
      <c r="M31" s="88">
        <f>SUM(L31*100/C31)</f>
        <v>1.5646921655572734</v>
      </c>
      <c r="N31" s="86">
        <f>SUM(N9:N30)</f>
        <v>4439283.6</v>
      </c>
      <c r="O31" s="86">
        <f>SUM(N31*100/C31)</f>
        <v>45.944551191343514</v>
      </c>
      <c r="P31" s="85">
        <f>SUM(P9:P30)</f>
        <v>4409</v>
      </c>
      <c r="Q31" s="87">
        <v>2.28</v>
      </c>
    </row>
    <row r="32" spans="2:17" s="12" customFormat="1" ht="16.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7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7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</sheetData>
  <sheetProtection/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3" right="0.2" top="0.2" bottom="0.2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N18">
      <selection activeCell="R24" sqref="R24"/>
    </sheetView>
  </sheetViews>
  <sheetFormatPr defaultColWidth="8.796875" defaultRowHeight="15"/>
  <cols>
    <col min="1" max="1" width="2.8984375" style="2" customWidth="1"/>
    <col min="2" max="2" width="20.19921875" style="2" customWidth="1"/>
    <col min="3" max="3" width="10.19921875" style="2" customWidth="1"/>
    <col min="4" max="4" width="10.09765625" style="2" customWidth="1"/>
    <col min="5" max="5" width="6.8984375" style="2" customWidth="1"/>
    <col min="6" max="6" width="9.3984375" style="2" customWidth="1"/>
    <col min="7" max="7" width="6.59765625" style="2" customWidth="1"/>
    <col min="8" max="8" width="7.8984375" style="2" customWidth="1"/>
    <col min="9" max="9" width="5.19921875" style="2" customWidth="1"/>
    <col min="10" max="10" width="7.59765625" style="2" customWidth="1"/>
    <col min="11" max="11" width="5.59765625" style="2" customWidth="1"/>
    <col min="12" max="12" width="7.09765625" style="2" customWidth="1"/>
    <col min="13" max="13" width="5.59765625" style="2" customWidth="1"/>
    <col min="14" max="14" width="9.3984375" style="2" customWidth="1"/>
    <col min="15" max="15" width="6.59765625" style="2" customWidth="1"/>
    <col min="16" max="16" width="5.8984375" style="2" customWidth="1"/>
    <col min="17" max="17" width="5.3984375" style="2" customWidth="1"/>
    <col min="18" max="18" width="26.1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179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3"/>
    </row>
    <row r="3" spans="1:17" ht="3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29" t="s">
        <v>161</v>
      </c>
      <c r="O3" s="129"/>
      <c r="P3" s="129"/>
      <c r="Q3" s="129"/>
    </row>
    <row r="4" spans="2:17" ht="17.25">
      <c r="B4" s="4"/>
      <c r="P4" s="2" t="s">
        <v>56</v>
      </c>
      <c r="Q4" s="8"/>
    </row>
    <row r="5" spans="1:17" ht="27.75" customHeight="1">
      <c r="A5" s="130" t="s">
        <v>22</v>
      </c>
      <c r="B5" s="131" t="s">
        <v>23</v>
      </c>
      <c r="C5" s="132" t="s">
        <v>44</v>
      </c>
      <c r="D5" s="133" t="s">
        <v>47</v>
      </c>
      <c r="E5" s="134" t="s">
        <v>48</v>
      </c>
      <c r="F5" s="133" t="s">
        <v>49</v>
      </c>
      <c r="G5" s="134" t="s">
        <v>48</v>
      </c>
      <c r="H5" s="133" t="s">
        <v>51</v>
      </c>
      <c r="I5" s="134" t="s">
        <v>48</v>
      </c>
      <c r="J5" s="132" t="s">
        <v>52</v>
      </c>
      <c r="K5" s="134" t="s">
        <v>48</v>
      </c>
      <c r="L5" s="132" t="s">
        <v>53</v>
      </c>
      <c r="M5" s="134" t="s">
        <v>48</v>
      </c>
      <c r="N5" s="133" t="s">
        <v>54</v>
      </c>
      <c r="O5" s="134" t="s">
        <v>48</v>
      </c>
      <c r="P5" s="132" t="s">
        <v>55</v>
      </c>
      <c r="Q5" s="134" t="s">
        <v>50</v>
      </c>
    </row>
    <row r="6" spans="1:17" ht="78" customHeight="1">
      <c r="A6" s="130"/>
      <c r="B6" s="131"/>
      <c r="C6" s="132"/>
      <c r="D6" s="133"/>
      <c r="E6" s="134"/>
      <c r="F6" s="133"/>
      <c r="G6" s="134"/>
      <c r="H6" s="133"/>
      <c r="I6" s="134"/>
      <c r="J6" s="132"/>
      <c r="K6" s="134"/>
      <c r="L6" s="132"/>
      <c r="M6" s="134"/>
      <c r="N6" s="133"/>
      <c r="O6" s="134"/>
      <c r="P6" s="132"/>
      <c r="Q6" s="134"/>
    </row>
    <row r="7" spans="1:17" ht="13.5" customHeight="1" hidden="1">
      <c r="A7" s="130"/>
      <c r="B7" s="131"/>
      <c r="C7" s="132"/>
      <c r="D7" s="133"/>
      <c r="E7" s="134"/>
      <c r="F7" s="133"/>
      <c r="G7" s="134"/>
      <c r="H7" s="133"/>
      <c r="I7" s="134"/>
      <c r="J7" s="132"/>
      <c r="K7" s="28"/>
      <c r="L7" s="132"/>
      <c r="M7" s="28"/>
      <c r="N7" s="133"/>
      <c r="O7" s="28"/>
      <c r="P7" s="132"/>
      <c r="Q7" s="28"/>
    </row>
    <row r="8" spans="1:18" s="6" customFormat="1" ht="14.25" customHeight="1">
      <c r="A8" s="17">
        <v>1</v>
      </c>
      <c r="B8" s="17">
        <v>2</v>
      </c>
      <c r="C8" s="17">
        <v>3</v>
      </c>
      <c r="D8" s="17">
        <v>4</v>
      </c>
      <c r="E8" s="25">
        <v>5</v>
      </c>
      <c r="F8" s="17">
        <v>6</v>
      </c>
      <c r="G8" s="25">
        <v>7</v>
      </c>
      <c r="H8" s="17">
        <v>8</v>
      </c>
      <c r="I8" s="25">
        <v>9</v>
      </c>
      <c r="J8" s="17">
        <v>10</v>
      </c>
      <c r="K8" s="25">
        <v>11</v>
      </c>
      <c r="L8" s="17">
        <v>12</v>
      </c>
      <c r="M8" s="25">
        <v>13</v>
      </c>
      <c r="N8" s="17">
        <v>14</v>
      </c>
      <c r="O8" s="25">
        <v>15</v>
      </c>
      <c r="P8" s="23">
        <v>16</v>
      </c>
      <c r="Q8" s="25">
        <v>17</v>
      </c>
      <c r="R8" s="5"/>
    </row>
    <row r="9" spans="1:18" ht="30" customHeight="1">
      <c r="A9" s="47" t="s">
        <v>0</v>
      </c>
      <c r="B9" s="44" t="s">
        <v>132</v>
      </c>
      <c r="C9" s="100">
        <v>652620.1</v>
      </c>
      <c r="D9" s="19">
        <v>518753.5</v>
      </c>
      <c r="E9" s="30">
        <f aca="true" t="shared" si="0" ref="E9:E23">SUM(D9*100/C9)</f>
        <v>79.48782147531159</v>
      </c>
      <c r="F9" s="19">
        <v>104376.2</v>
      </c>
      <c r="G9" s="26">
        <f aca="true" t="shared" si="1" ref="G9:G20">SUM(F9*100/C9)</f>
        <v>15.993408722777616</v>
      </c>
      <c r="H9" s="19">
        <v>10350</v>
      </c>
      <c r="I9" s="26">
        <f>SUM(H9*100/C9)</f>
        <v>1.585914990972543</v>
      </c>
      <c r="J9" s="100">
        <v>32715.8</v>
      </c>
      <c r="K9" s="26">
        <f aca="true" t="shared" si="2" ref="K9:K23">SUM(J9*100/C9)</f>
        <v>5.012993010788359</v>
      </c>
      <c r="L9" s="19"/>
      <c r="M9" s="26">
        <f>SUM(L9*100/C9)</f>
        <v>0</v>
      </c>
      <c r="N9" s="19">
        <v>313870.7</v>
      </c>
      <c r="O9" s="26">
        <f aca="true" t="shared" si="3" ref="O9:O23">SUM(N9*100/C9)</f>
        <v>48.09393703932809</v>
      </c>
      <c r="P9" s="100">
        <v>481</v>
      </c>
      <c r="Q9" s="27">
        <v>3.73</v>
      </c>
      <c r="R9" s="24"/>
    </row>
    <row r="10" spans="1:18" ht="47.25" customHeight="1">
      <c r="A10" s="47" t="s">
        <v>1</v>
      </c>
      <c r="B10" s="44" t="s">
        <v>133</v>
      </c>
      <c r="C10" s="100">
        <v>64848.7</v>
      </c>
      <c r="D10" s="19">
        <v>63937</v>
      </c>
      <c r="E10" s="30">
        <f t="shared" si="0"/>
        <v>98.59411214102981</v>
      </c>
      <c r="F10" s="19">
        <v>569.5</v>
      </c>
      <c r="G10" s="26">
        <f t="shared" si="1"/>
        <v>0.8781980209317998</v>
      </c>
      <c r="H10" s="20"/>
      <c r="I10" s="26">
        <f>SUM(H10*100/C10)</f>
        <v>0</v>
      </c>
      <c r="J10" s="101">
        <v>30</v>
      </c>
      <c r="K10" s="26">
        <f t="shared" si="2"/>
        <v>0.04626152875847935</v>
      </c>
      <c r="L10" s="19"/>
      <c r="M10" s="26">
        <f>SUM(L10*100/C10)</f>
        <v>0</v>
      </c>
      <c r="N10" s="19">
        <v>49846.8</v>
      </c>
      <c r="O10" s="26">
        <f t="shared" si="3"/>
        <v>76.86630572393895</v>
      </c>
      <c r="P10" s="100">
        <v>49</v>
      </c>
      <c r="Q10" s="90">
        <v>0.04</v>
      </c>
      <c r="R10" s="7"/>
    </row>
    <row r="11" spans="1:18" s="102" customFormat="1" ht="53.25" customHeight="1">
      <c r="A11" s="47" t="s">
        <v>2</v>
      </c>
      <c r="B11" s="99" t="s">
        <v>134</v>
      </c>
      <c r="C11" s="100">
        <v>45551.2</v>
      </c>
      <c r="D11" s="29">
        <v>40108.3</v>
      </c>
      <c r="E11" s="30">
        <f t="shared" si="0"/>
        <v>88.05102829343686</v>
      </c>
      <c r="F11" s="29">
        <v>2347.8</v>
      </c>
      <c r="G11" s="30">
        <f t="shared" si="1"/>
        <v>5.15420010888846</v>
      </c>
      <c r="H11" s="29"/>
      <c r="I11" s="30">
        <f>SUM(H11*100/C11)</f>
        <v>0</v>
      </c>
      <c r="J11" s="101">
        <v>99.2</v>
      </c>
      <c r="K11" s="30">
        <f t="shared" si="2"/>
        <v>0.2177769191591001</v>
      </c>
      <c r="L11" s="29"/>
      <c r="M11" s="30">
        <f>SUM(L11*100/C11)</f>
        <v>0</v>
      </c>
      <c r="N11" s="29">
        <v>33360</v>
      </c>
      <c r="O11" s="30">
        <f t="shared" si="3"/>
        <v>73.23627039463285</v>
      </c>
      <c r="P11" s="100">
        <v>41</v>
      </c>
      <c r="Q11" s="27">
        <v>0.1</v>
      </c>
      <c r="R11" s="7"/>
    </row>
    <row r="12" spans="1:18" ht="53.25" customHeight="1">
      <c r="A12" s="47" t="s">
        <v>3</v>
      </c>
      <c r="B12" s="44" t="s">
        <v>135</v>
      </c>
      <c r="C12" s="100">
        <v>99512</v>
      </c>
      <c r="D12" s="29">
        <v>10325</v>
      </c>
      <c r="E12" s="30">
        <f t="shared" si="0"/>
        <v>10.375633089476645</v>
      </c>
      <c r="F12" s="29">
        <v>7604</v>
      </c>
      <c r="G12" s="30">
        <f t="shared" si="1"/>
        <v>7.641289492724495</v>
      </c>
      <c r="H12" s="29"/>
      <c r="I12" s="30">
        <f>SUM(H12*100/C12)</f>
        <v>0</v>
      </c>
      <c r="J12" s="101">
        <v>4152</v>
      </c>
      <c r="K12" s="30">
        <f t="shared" si="2"/>
        <v>4.17236112227671</v>
      </c>
      <c r="L12" s="29"/>
      <c r="M12" s="30">
        <f>SUM(L12*100/C12)</f>
        <v>0</v>
      </c>
      <c r="N12" s="29">
        <v>69045</v>
      </c>
      <c r="O12" s="30">
        <f t="shared" si="3"/>
        <v>69.38359192861162</v>
      </c>
      <c r="P12" s="100">
        <v>96</v>
      </c>
      <c r="Q12" s="27">
        <v>4.84</v>
      </c>
      <c r="R12" s="7"/>
    </row>
    <row r="13" spans="1:18" ht="45" customHeight="1">
      <c r="A13" s="47" t="s">
        <v>4</v>
      </c>
      <c r="B13" s="44" t="s">
        <v>136</v>
      </c>
      <c r="C13" s="100">
        <v>92687.6</v>
      </c>
      <c r="D13" s="19">
        <v>81182.1</v>
      </c>
      <c r="E13" s="30">
        <f t="shared" si="0"/>
        <v>87.58679693939642</v>
      </c>
      <c r="F13" s="19">
        <v>1740.1</v>
      </c>
      <c r="G13" s="26">
        <f t="shared" si="1"/>
        <v>1.8773816562301753</v>
      </c>
      <c r="H13" s="19"/>
      <c r="I13" s="26">
        <f aca="true" t="shared" si="4" ref="I13:I22">SUM(H13*100/C13)</f>
        <v>0</v>
      </c>
      <c r="J13" s="101">
        <v>2576.3</v>
      </c>
      <c r="K13" s="26">
        <f t="shared" si="2"/>
        <v>2.7795519573276253</v>
      </c>
      <c r="L13" s="19"/>
      <c r="M13" s="26">
        <f aca="true" t="shared" si="5" ref="M13:M22">SUM(L13*100/C13)</f>
        <v>0</v>
      </c>
      <c r="N13" s="19">
        <v>67486.6</v>
      </c>
      <c r="O13" s="26">
        <f t="shared" si="3"/>
        <v>72.8108182755838</v>
      </c>
      <c r="P13" s="100">
        <v>88</v>
      </c>
      <c r="Q13" s="27">
        <v>5.85</v>
      </c>
      <c r="R13" s="7"/>
    </row>
    <row r="14" spans="1:23" s="81" customFormat="1" ht="63.75" customHeight="1">
      <c r="A14" s="47" t="s">
        <v>5</v>
      </c>
      <c r="B14" s="44" t="s">
        <v>137</v>
      </c>
      <c r="C14" s="100">
        <v>144107.7</v>
      </c>
      <c r="D14" s="76">
        <v>129734.1</v>
      </c>
      <c r="E14" s="77">
        <f t="shared" si="0"/>
        <v>90.02579320882923</v>
      </c>
      <c r="F14" s="76">
        <v>6729.6</v>
      </c>
      <c r="G14" s="77">
        <f t="shared" si="1"/>
        <v>4.669840681656844</v>
      </c>
      <c r="H14" s="76"/>
      <c r="I14" s="77">
        <f t="shared" si="4"/>
        <v>0</v>
      </c>
      <c r="J14" s="101">
        <v>1758.4</v>
      </c>
      <c r="K14" s="77">
        <f t="shared" si="2"/>
        <v>1.2201985043130934</v>
      </c>
      <c r="L14" s="76"/>
      <c r="M14" s="77">
        <f t="shared" si="5"/>
        <v>0</v>
      </c>
      <c r="N14" s="76">
        <v>114009.7</v>
      </c>
      <c r="O14" s="77">
        <f t="shared" si="3"/>
        <v>79.11423192515042</v>
      </c>
      <c r="P14" s="100">
        <v>145</v>
      </c>
      <c r="Q14" s="78">
        <v>2.91</v>
      </c>
      <c r="R14" s="79"/>
      <c r="S14" s="80"/>
      <c r="T14" s="80"/>
      <c r="U14" s="80"/>
      <c r="V14" s="80"/>
      <c r="W14" s="80"/>
    </row>
    <row r="15" spans="1:18" ht="44.25" customHeight="1">
      <c r="A15" s="47" t="s">
        <v>6</v>
      </c>
      <c r="B15" s="44" t="s">
        <v>138</v>
      </c>
      <c r="C15" s="100">
        <v>77915.4</v>
      </c>
      <c r="D15" s="29">
        <v>65651.2</v>
      </c>
      <c r="E15" s="30">
        <f t="shared" si="0"/>
        <v>84.25959438057176</v>
      </c>
      <c r="F15" s="29">
        <v>2678.6</v>
      </c>
      <c r="G15" s="30">
        <f t="shared" si="1"/>
        <v>3.437831288808118</v>
      </c>
      <c r="H15" s="29"/>
      <c r="I15" s="30">
        <f t="shared" si="4"/>
        <v>0</v>
      </c>
      <c r="J15" s="101">
        <v>604.6</v>
      </c>
      <c r="K15" s="30">
        <f t="shared" si="2"/>
        <v>0.7759698339481027</v>
      </c>
      <c r="L15" s="29"/>
      <c r="M15" s="30">
        <f t="shared" si="5"/>
        <v>0</v>
      </c>
      <c r="N15" s="29">
        <v>53074.3</v>
      </c>
      <c r="O15" s="30">
        <f t="shared" si="3"/>
        <v>68.11785603359542</v>
      </c>
      <c r="P15" s="100">
        <v>79</v>
      </c>
      <c r="Q15" s="27">
        <v>0.42</v>
      </c>
      <c r="R15" s="7"/>
    </row>
    <row r="16" spans="1:18" s="80" customFormat="1" ht="30" customHeight="1">
      <c r="A16" s="47" t="s">
        <v>7</v>
      </c>
      <c r="B16" s="44" t="s">
        <v>139</v>
      </c>
      <c r="C16" s="101">
        <v>230601.6</v>
      </c>
      <c r="D16" s="76">
        <v>176061.3</v>
      </c>
      <c r="E16" s="77">
        <f t="shared" si="0"/>
        <v>76.3486896881895</v>
      </c>
      <c r="F16" s="76">
        <v>33156.3</v>
      </c>
      <c r="G16" s="77">
        <f t="shared" si="1"/>
        <v>14.378174305815746</v>
      </c>
      <c r="H16" s="76">
        <v>1410</v>
      </c>
      <c r="I16" s="77">
        <f>SUM(H16*100/C16)</f>
        <v>0.611444153032763</v>
      </c>
      <c r="J16" s="101">
        <v>1795</v>
      </c>
      <c r="K16" s="77">
        <f t="shared" si="2"/>
        <v>0.7783987621941911</v>
      </c>
      <c r="L16" s="76"/>
      <c r="M16" s="77">
        <f t="shared" si="5"/>
        <v>0</v>
      </c>
      <c r="N16" s="76">
        <v>165441.4</v>
      </c>
      <c r="O16" s="77">
        <f t="shared" si="3"/>
        <v>71.74338773018053</v>
      </c>
      <c r="P16" s="100">
        <v>208</v>
      </c>
      <c r="Q16" s="78">
        <v>0.45</v>
      </c>
      <c r="R16" s="79"/>
    </row>
    <row r="17" spans="1:18" s="80" customFormat="1" ht="32.25" customHeight="1">
      <c r="A17" s="47" t="s">
        <v>8</v>
      </c>
      <c r="B17" s="97" t="s">
        <v>140</v>
      </c>
      <c r="C17" s="101">
        <v>142290.4</v>
      </c>
      <c r="D17" s="76">
        <v>128522.1</v>
      </c>
      <c r="E17" s="77">
        <f t="shared" si="0"/>
        <v>90.3238025896336</v>
      </c>
      <c r="F17" s="76">
        <v>11685</v>
      </c>
      <c r="G17" s="77">
        <f t="shared" si="1"/>
        <v>8.21207895964872</v>
      </c>
      <c r="H17" s="76">
        <v>905</v>
      </c>
      <c r="I17" s="77">
        <f>SUM(H17*100/C17)</f>
        <v>0.6360232313634652</v>
      </c>
      <c r="J17" s="101">
        <v>1795.2</v>
      </c>
      <c r="K17" s="77">
        <f t="shared" si="2"/>
        <v>1.2616451988328097</v>
      </c>
      <c r="L17" s="76"/>
      <c r="M17" s="77">
        <f t="shared" si="5"/>
        <v>0</v>
      </c>
      <c r="N17" s="76">
        <v>112947.4</v>
      </c>
      <c r="O17" s="77">
        <f t="shared" si="3"/>
        <v>79.3780887537037</v>
      </c>
      <c r="P17" s="100">
        <v>145</v>
      </c>
      <c r="Q17" s="78">
        <v>1.05</v>
      </c>
      <c r="R17" s="79"/>
    </row>
    <row r="18" spans="1:18" ht="45.75" customHeight="1">
      <c r="A18" s="47" t="s">
        <v>9</v>
      </c>
      <c r="B18" s="97" t="s">
        <v>141</v>
      </c>
      <c r="C18" s="101">
        <v>223852.6</v>
      </c>
      <c r="D18" s="29">
        <v>181958.6</v>
      </c>
      <c r="E18" s="30">
        <f t="shared" si="0"/>
        <v>81.28500629432045</v>
      </c>
      <c r="F18" s="29">
        <v>30148.3</v>
      </c>
      <c r="G18" s="30">
        <f t="shared" si="1"/>
        <v>13.467924875565439</v>
      </c>
      <c r="H18" s="29">
        <v>1930</v>
      </c>
      <c r="I18" s="30">
        <f>SUM(H18*100/C18)</f>
        <v>0.8621744844598633</v>
      </c>
      <c r="J18" s="101">
        <v>16554.8</v>
      </c>
      <c r="K18" s="30">
        <f t="shared" si="2"/>
        <v>7.395402153023909</v>
      </c>
      <c r="L18" s="29"/>
      <c r="M18" s="30">
        <f t="shared" si="5"/>
        <v>0</v>
      </c>
      <c r="N18" s="29">
        <v>153895.2</v>
      </c>
      <c r="O18" s="30">
        <f t="shared" si="3"/>
        <v>68.74845322323708</v>
      </c>
      <c r="P18" s="100">
        <v>191</v>
      </c>
      <c r="Q18" s="27">
        <v>8.97</v>
      </c>
      <c r="R18" s="7"/>
    </row>
    <row r="19" spans="1:18" ht="45" customHeight="1">
      <c r="A19" s="47" t="s">
        <v>10</v>
      </c>
      <c r="B19" s="97" t="s">
        <v>142</v>
      </c>
      <c r="C19" s="101">
        <v>262573</v>
      </c>
      <c r="D19" s="19">
        <v>183306</v>
      </c>
      <c r="E19" s="30">
        <f t="shared" si="0"/>
        <v>69.81144291301848</v>
      </c>
      <c r="F19" s="19">
        <v>63672</v>
      </c>
      <c r="G19" s="26">
        <f t="shared" si="1"/>
        <v>24.24925639726857</v>
      </c>
      <c r="H19" s="19"/>
      <c r="I19" s="26">
        <f t="shared" si="4"/>
        <v>0</v>
      </c>
      <c r="J19" s="101">
        <v>11034</v>
      </c>
      <c r="K19" s="26">
        <f t="shared" si="2"/>
        <v>4.2022599429491985</v>
      </c>
      <c r="L19" s="19"/>
      <c r="M19" s="26">
        <f t="shared" si="5"/>
        <v>0</v>
      </c>
      <c r="N19" s="19">
        <v>178500</v>
      </c>
      <c r="O19" s="26">
        <f t="shared" si="3"/>
        <v>67.98109478126084</v>
      </c>
      <c r="P19" s="100">
        <v>229</v>
      </c>
      <c r="Q19" s="27">
        <v>0.85</v>
      </c>
      <c r="R19" s="7"/>
    </row>
    <row r="20" spans="1:18" s="80" customFormat="1" ht="59.25" customHeight="1">
      <c r="A20" s="47" t="s">
        <v>11</v>
      </c>
      <c r="B20" s="97" t="s">
        <v>143</v>
      </c>
      <c r="C20" s="101">
        <v>10176.8</v>
      </c>
      <c r="D20" s="76">
        <v>9193</v>
      </c>
      <c r="E20" s="77">
        <f t="shared" si="0"/>
        <v>90.33291407908185</v>
      </c>
      <c r="F20" s="76">
        <v>826</v>
      </c>
      <c r="G20" s="77">
        <f t="shared" si="1"/>
        <v>8.116500275135603</v>
      </c>
      <c r="H20" s="76"/>
      <c r="I20" s="77">
        <f t="shared" si="4"/>
        <v>0</v>
      </c>
      <c r="J20" s="100">
        <v>43.2</v>
      </c>
      <c r="K20" s="77">
        <f t="shared" si="2"/>
        <v>0.42449492964389596</v>
      </c>
      <c r="L20" s="76"/>
      <c r="M20" s="77">
        <f t="shared" si="5"/>
        <v>0</v>
      </c>
      <c r="N20" s="76">
        <v>8170.8</v>
      </c>
      <c r="O20" s="77">
        <f t="shared" si="3"/>
        <v>80.28849933181354</v>
      </c>
      <c r="P20" s="100">
        <v>14</v>
      </c>
      <c r="Q20" s="78">
        <v>0.05</v>
      </c>
      <c r="R20" s="79"/>
    </row>
    <row r="21" spans="1:18" ht="45" customHeight="1">
      <c r="A21" s="47" t="s">
        <v>12</v>
      </c>
      <c r="B21" s="97" t="s">
        <v>144</v>
      </c>
      <c r="C21" s="100">
        <v>6015</v>
      </c>
      <c r="D21" s="100">
        <v>6015</v>
      </c>
      <c r="E21" s="30">
        <f t="shared" si="0"/>
        <v>100</v>
      </c>
      <c r="F21" s="29"/>
      <c r="G21" s="30">
        <f>SUM(F21*100/C21)</f>
        <v>0</v>
      </c>
      <c r="H21" s="29"/>
      <c r="I21" s="30">
        <f t="shared" si="4"/>
        <v>0</v>
      </c>
      <c r="J21" s="101">
        <v>8.2</v>
      </c>
      <c r="K21" s="30">
        <f t="shared" si="2"/>
        <v>0.1363258520365752</v>
      </c>
      <c r="L21" s="29"/>
      <c r="M21" s="30">
        <f t="shared" si="5"/>
        <v>0</v>
      </c>
      <c r="N21" s="29">
        <v>4467.2</v>
      </c>
      <c r="O21" s="30">
        <f t="shared" si="3"/>
        <v>74.26766417290108</v>
      </c>
      <c r="P21" s="100">
        <v>6</v>
      </c>
      <c r="Q21" s="27">
        <v>0.12</v>
      </c>
      <c r="R21" s="98"/>
    </row>
    <row r="22" spans="1:18" ht="44.25" customHeight="1">
      <c r="A22" s="47" t="s">
        <v>13</v>
      </c>
      <c r="B22" s="97" t="s">
        <v>145</v>
      </c>
      <c r="C22" s="100">
        <v>11119.8</v>
      </c>
      <c r="D22" s="29">
        <v>8078.8</v>
      </c>
      <c r="E22" s="30">
        <f t="shared" si="0"/>
        <v>72.6523858342776</v>
      </c>
      <c r="F22" s="29">
        <v>3041</v>
      </c>
      <c r="G22" s="30">
        <f>SUM(F22*100/C22)</f>
        <v>27.34761416572241</v>
      </c>
      <c r="H22" s="29"/>
      <c r="I22" s="30">
        <f t="shared" si="4"/>
        <v>0</v>
      </c>
      <c r="J22" s="100">
        <v>163.6</v>
      </c>
      <c r="K22" s="30">
        <f t="shared" si="2"/>
        <v>1.471249482904369</v>
      </c>
      <c r="L22" s="29"/>
      <c r="M22" s="30">
        <f t="shared" si="5"/>
        <v>0</v>
      </c>
      <c r="N22" s="29">
        <v>8656.6</v>
      </c>
      <c r="O22" s="30">
        <f t="shared" si="3"/>
        <v>77.84852245543985</v>
      </c>
      <c r="P22" s="100">
        <v>16</v>
      </c>
      <c r="Q22" s="27">
        <v>0.32</v>
      </c>
      <c r="R22" s="7"/>
    </row>
    <row r="23" spans="1:17" ht="17.25">
      <c r="A23" s="84"/>
      <c r="B23" s="85" t="s">
        <v>24</v>
      </c>
      <c r="C23" s="86">
        <f>SUM(C9:C22)</f>
        <v>2063871.9</v>
      </c>
      <c r="D23" s="86">
        <f>SUM(D9:D22)</f>
        <v>1602826.0000000002</v>
      </c>
      <c r="E23" s="30">
        <f t="shared" si="0"/>
        <v>77.661118405653</v>
      </c>
      <c r="F23" s="86">
        <f>SUM(F9:F22)</f>
        <v>268574.4</v>
      </c>
      <c r="G23" s="30">
        <f>SUM(F23*100/C23)</f>
        <v>13.013133227890744</v>
      </c>
      <c r="H23" s="91">
        <f>SUM(H9:H22)</f>
        <v>14595</v>
      </c>
      <c r="I23" s="30">
        <f>SUM(H23*100/C23)</f>
        <v>0.7071659825399048</v>
      </c>
      <c r="J23" s="89">
        <f>SUM(J9:J22)</f>
        <v>73330.3</v>
      </c>
      <c r="K23" s="30">
        <f t="shared" si="2"/>
        <v>3.553045128430694</v>
      </c>
      <c r="L23" s="86"/>
      <c r="M23" s="88">
        <f>SUM(M9:M22)</f>
        <v>0</v>
      </c>
      <c r="N23" s="86">
        <f>SUM(N9:N22)</f>
        <v>1332771.7000000002</v>
      </c>
      <c r="O23" s="30">
        <f t="shared" si="3"/>
        <v>64.57628014606915</v>
      </c>
      <c r="P23" s="85">
        <f>SUM(P9:P22)</f>
        <v>1788</v>
      </c>
      <c r="Q23" s="87">
        <v>2.121</v>
      </c>
    </row>
    <row r="24" spans="2:17" s="12" customFormat="1" ht="16.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7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7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</sheetData>
  <sheetProtection/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" right="0.2" top="0.32" bottom="0.19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R11" sqref="R11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5.09765625" style="2" customWidth="1"/>
    <col min="9" max="9" width="6.3984375" style="2" customWidth="1"/>
    <col min="10" max="10" width="7.5" style="2" customWidth="1"/>
    <col min="11" max="11" width="6.59765625" style="2" customWidth="1"/>
    <col min="12" max="12" width="6.19921875" style="2" customWidth="1"/>
    <col min="13" max="13" width="5.59765625" style="2" customWidth="1"/>
    <col min="14" max="14" width="9" style="2" customWidth="1"/>
    <col min="15" max="15" width="6.59765625" style="2" customWidth="1"/>
    <col min="16" max="16" width="5.8984375" style="2" customWidth="1"/>
    <col min="17" max="17" width="8.0976562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180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3"/>
    </row>
    <row r="3" spans="1:17" ht="3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29" t="s">
        <v>160</v>
      </c>
      <c r="O3" s="129"/>
      <c r="P3" s="129"/>
      <c r="Q3" s="129"/>
    </row>
    <row r="4" spans="2:17" ht="17.25">
      <c r="B4" s="4"/>
      <c r="P4" s="2" t="s">
        <v>56</v>
      </c>
      <c r="Q4" s="8"/>
    </row>
    <row r="5" spans="1:17" ht="27.75" customHeight="1">
      <c r="A5" s="130" t="s">
        <v>22</v>
      </c>
      <c r="B5" s="131" t="s">
        <v>23</v>
      </c>
      <c r="C5" s="132" t="s">
        <v>44</v>
      </c>
      <c r="D5" s="133" t="s">
        <v>47</v>
      </c>
      <c r="E5" s="134" t="s">
        <v>48</v>
      </c>
      <c r="F5" s="133" t="s">
        <v>49</v>
      </c>
      <c r="G5" s="134" t="s">
        <v>48</v>
      </c>
      <c r="H5" s="133" t="s">
        <v>51</v>
      </c>
      <c r="I5" s="134" t="s">
        <v>48</v>
      </c>
      <c r="J5" s="132" t="s">
        <v>52</v>
      </c>
      <c r="K5" s="134" t="s">
        <v>48</v>
      </c>
      <c r="L5" s="132" t="s">
        <v>53</v>
      </c>
      <c r="M5" s="134" t="s">
        <v>48</v>
      </c>
      <c r="N5" s="133" t="s">
        <v>54</v>
      </c>
      <c r="O5" s="134" t="s">
        <v>48</v>
      </c>
      <c r="P5" s="132" t="s">
        <v>55</v>
      </c>
      <c r="Q5" s="134" t="s">
        <v>50</v>
      </c>
    </row>
    <row r="6" spans="1:17" ht="78" customHeight="1">
      <c r="A6" s="130"/>
      <c r="B6" s="131"/>
      <c r="C6" s="132"/>
      <c r="D6" s="133"/>
      <c r="E6" s="134"/>
      <c r="F6" s="133"/>
      <c r="G6" s="134"/>
      <c r="H6" s="133"/>
      <c r="I6" s="134"/>
      <c r="J6" s="132"/>
      <c r="K6" s="134"/>
      <c r="L6" s="132"/>
      <c r="M6" s="134"/>
      <c r="N6" s="133"/>
      <c r="O6" s="134"/>
      <c r="P6" s="132"/>
      <c r="Q6" s="134"/>
    </row>
    <row r="7" spans="1:17" ht="13.5" customHeight="1" hidden="1">
      <c r="A7" s="130"/>
      <c r="B7" s="131"/>
      <c r="C7" s="132"/>
      <c r="D7" s="133"/>
      <c r="E7" s="134"/>
      <c r="F7" s="133"/>
      <c r="G7" s="134"/>
      <c r="H7" s="133"/>
      <c r="I7" s="134"/>
      <c r="J7" s="132"/>
      <c r="K7" s="28"/>
      <c r="L7" s="132"/>
      <c r="M7" s="28"/>
      <c r="N7" s="133"/>
      <c r="O7" s="28"/>
      <c r="P7" s="132"/>
      <c r="Q7" s="28"/>
    </row>
    <row r="8" spans="1:18" s="6" customFormat="1" ht="14.25" customHeight="1">
      <c r="A8" s="17">
        <v>1</v>
      </c>
      <c r="B8" s="17">
        <v>2</v>
      </c>
      <c r="C8" s="17">
        <v>3</v>
      </c>
      <c r="D8" s="17">
        <v>4</v>
      </c>
      <c r="E8" s="25">
        <v>5</v>
      </c>
      <c r="F8" s="17">
        <v>6</v>
      </c>
      <c r="G8" s="25">
        <v>7</v>
      </c>
      <c r="H8" s="17">
        <v>8</v>
      </c>
      <c r="I8" s="25">
        <v>9</v>
      </c>
      <c r="J8" s="17">
        <v>10</v>
      </c>
      <c r="K8" s="25">
        <v>11</v>
      </c>
      <c r="L8" s="17">
        <v>12</v>
      </c>
      <c r="M8" s="25">
        <v>13</v>
      </c>
      <c r="N8" s="17">
        <v>14</v>
      </c>
      <c r="O8" s="25">
        <v>15</v>
      </c>
      <c r="P8" s="23">
        <v>16</v>
      </c>
      <c r="Q8" s="25">
        <v>17</v>
      </c>
      <c r="R8" s="5"/>
    </row>
    <row r="9" spans="1:18" ht="49.5" customHeight="1">
      <c r="A9" s="47" t="s">
        <v>0</v>
      </c>
      <c r="B9" s="44" t="s">
        <v>85</v>
      </c>
      <c r="C9" s="29">
        <v>144902.5</v>
      </c>
      <c r="D9" s="19">
        <v>97071.2</v>
      </c>
      <c r="E9" s="30">
        <f>SUM(D9*100/C9)</f>
        <v>66.99070064353617</v>
      </c>
      <c r="F9" s="19">
        <v>40953.4</v>
      </c>
      <c r="G9" s="26">
        <f>SUM(F9*100/C9)</f>
        <v>28.26272838632874</v>
      </c>
      <c r="H9" s="19"/>
      <c r="I9" s="26">
        <f>SUM(H9*100/C9)</f>
        <v>0</v>
      </c>
      <c r="J9" s="45">
        <v>924.2</v>
      </c>
      <c r="K9" s="26">
        <f>SUM(J9*100/C9)</f>
        <v>0.6378081813633305</v>
      </c>
      <c r="L9" s="19"/>
      <c r="M9" s="26"/>
      <c r="N9" s="19">
        <v>113819</v>
      </c>
      <c r="O9" s="26">
        <f>SUM(N9*100/C9)</f>
        <v>78.54867928434638</v>
      </c>
      <c r="P9" s="46">
        <v>123</v>
      </c>
      <c r="Q9" s="27">
        <v>0.15</v>
      </c>
      <c r="R9" s="24"/>
    </row>
    <row r="10" spans="1:18" ht="46.5" customHeight="1">
      <c r="A10" s="47" t="s">
        <v>1</v>
      </c>
      <c r="B10" s="44" t="s">
        <v>86</v>
      </c>
      <c r="C10" s="29">
        <v>107700.2</v>
      </c>
      <c r="D10" s="19">
        <v>97820.3</v>
      </c>
      <c r="E10" s="30">
        <f>SUM(D10*100/C10)</f>
        <v>90.82647943086457</v>
      </c>
      <c r="F10" s="19">
        <v>11035.8</v>
      </c>
      <c r="G10" s="26">
        <f>SUM(F10*100/C10)</f>
        <v>10.246777629010904</v>
      </c>
      <c r="H10" s="19"/>
      <c r="I10" s="26">
        <f>SUM(H10*100/C10)</f>
        <v>0</v>
      </c>
      <c r="J10" s="45">
        <v>95.3</v>
      </c>
      <c r="K10" s="26">
        <f>SUM(J10*100/C10)</f>
        <v>0.08848637235585449</v>
      </c>
      <c r="L10" s="19"/>
      <c r="M10" s="26"/>
      <c r="N10" s="19">
        <v>92669.6</v>
      </c>
      <c r="O10" s="26">
        <f>SUM(N10*100/C10)</f>
        <v>86.04403705842701</v>
      </c>
      <c r="P10" s="46">
        <v>127</v>
      </c>
      <c r="Q10" s="27">
        <v>0.01</v>
      </c>
      <c r="R10" s="7"/>
    </row>
    <row r="11" spans="1:18" ht="45.75" customHeight="1">
      <c r="A11" s="47" t="s">
        <v>2</v>
      </c>
      <c r="B11" s="44" t="s">
        <v>87</v>
      </c>
      <c r="C11" s="29">
        <v>143883.6</v>
      </c>
      <c r="D11" s="19">
        <v>108067.3</v>
      </c>
      <c r="E11" s="30">
        <f>SUM(D11*100/C11)</f>
        <v>75.10744796488272</v>
      </c>
      <c r="F11" s="19">
        <v>15792.9</v>
      </c>
      <c r="G11" s="26">
        <f>SUM(F11*100/C11)</f>
        <v>10.976164065953311</v>
      </c>
      <c r="H11" s="19"/>
      <c r="I11" s="26">
        <f>SUM(H11*100/C11)</f>
        <v>0</v>
      </c>
      <c r="J11" s="45">
        <v>409.7</v>
      </c>
      <c r="K11" s="26">
        <f>SUM(J11*100/C11)</f>
        <v>0.28474405700163186</v>
      </c>
      <c r="L11" s="41"/>
      <c r="M11" s="26"/>
      <c r="N11" s="19">
        <v>101419.8</v>
      </c>
      <c r="O11" s="26">
        <f>SUM(N11*100/C11)</f>
        <v>70.4873939767979</v>
      </c>
      <c r="P11" s="46">
        <v>142</v>
      </c>
      <c r="Q11" s="27">
        <v>0.07</v>
      </c>
      <c r="R11" s="7"/>
    </row>
    <row r="12" spans="1:18" ht="42.75" customHeight="1" thickBot="1">
      <c r="A12" s="47" t="s">
        <v>3</v>
      </c>
      <c r="B12" s="44" t="s">
        <v>88</v>
      </c>
      <c r="C12" s="29">
        <v>86501</v>
      </c>
      <c r="D12" s="19">
        <v>71540</v>
      </c>
      <c r="E12" s="30">
        <f>SUM(D12*100/C12)</f>
        <v>82.70424619368562</v>
      </c>
      <c r="F12" s="19">
        <v>14727</v>
      </c>
      <c r="G12" s="26">
        <f>SUM(F12*100/C12)</f>
        <v>17.025236702465868</v>
      </c>
      <c r="H12" s="19"/>
      <c r="I12" s="26">
        <f>SUM(H12*100/C12)</f>
        <v>0</v>
      </c>
      <c r="J12" s="45">
        <v>0</v>
      </c>
      <c r="K12" s="26">
        <f>SUM(J12*100/C12)</f>
        <v>0</v>
      </c>
      <c r="L12" s="19">
        <v>394</v>
      </c>
      <c r="M12" s="26">
        <f>SUM(L12*100/C12)</f>
        <v>0.4554860637449278</v>
      </c>
      <c r="N12" s="19">
        <v>66885</v>
      </c>
      <c r="O12" s="26">
        <f>SUM(N12*100/C12)</f>
        <v>77.32280551669923</v>
      </c>
      <c r="P12" s="46">
        <v>91</v>
      </c>
      <c r="Q12" s="27">
        <v>-1.48</v>
      </c>
      <c r="R12" s="7"/>
    </row>
    <row r="13" spans="1:18" ht="29.25" customHeight="1" thickBot="1">
      <c r="A13" s="18"/>
      <c r="B13" s="48" t="s">
        <v>24</v>
      </c>
      <c r="C13" s="49">
        <f>SUM(C9:C12)</f>
        <v>482987.30000000005</v>
      </c>
      <c r="D13" s="49">
        <f>SUM(D9:D12)</f>
        <v>374498.8</v>
      </c>
      <c r="E13" s="30">
        <f>SUM(D13*100/C13)</f>
        <v>77.53802222128822</v>
      </c>
      <c r="F13" s="49">
        <f>SUM(F9:F12)</f>
        <v>82509.09999999999</v>
      </c>
      <c r="G13" s="26">
        <f>SUM(F13*100/C13)</f>
        <v>17.083078581983415</v>
      </c>
      <c r="H13" s="49"/>
      <c r="I13" s="50">
        <f>SUM(I9:I12)</f>
        <v>0</v>
      </c>
      <c r="J13" s="49">
        <f>SUM(J9:J12)</f>
        <v>1429.2</v>
      </c>
      <c r="K13" s="26">
        <f>SUM(J13*100/C13)</f>
        <v>0.29590840173230226</v>
      </c>
      <c r="L13" s="49">
        <f>SUM(L9:L12)</f>
        <v>394</v>
      </c>
      <c r="M13" s="26">
        <f>SUM(L13*100/C13)</f>
        <v>0.0815756439144466</v>
      </c>
      <c r="N13" s="49">
        <f>SUM(N9:N12)</f>
        <v>374793.4</v>
      </c>
      <c r="O13" s="26">
        <f>SUM(N13*100/C13)</f>
        <v>77.5990176139207</v>
      </c>
      <c r="P13" s="51">
        <f>SUM(P9:P12)</f>
        <v>483</v>
      </c>
      <c r="Q13" s="115">
        <v>-0.312</v>
      </c>
      <c r="R13" s="11"/>
    </row>
    <row r="15" spans="2:17" s="12" customFormat="1" ht="16.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7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7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</sheetData>
  <sheetProtection/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" right="0.2" top="0.29" bottom="0.2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1">
      <selection activeCell="S25" sqref="S25"/>
    </sheetView>
  </sheetViews>
  <sheetFormatPr defaultColWidth="8.796875" defaultRowHeight="15"/>
  <cols>
    <col min="1" max="1" width="2.8984375" style="2" customWidth="1"/>
    <col min="2" max="2" width="14" style="2" customWidth="1"/>
    <col min="3" max="3" width="4" style="2" customWidth="1"/>
    <col min="4" max="4" width="11.09765625" style="2" customWidth="1"/>
    <col min="5" max="5" width="10.09765625" style="2" customWidth="1"/>
    <col min="6" max="6" width="6.69921875" style="2" customWidth="1"/>
    <col min="7" max="7" width="10.69921875" style="2" customWidth="1"/>
    <col min="8" max="8" width="6.59765625" style="2" customWidth="1"/>
    <col min="9" max="9" width="7.8984375" style="2" customWidth="1"/>
    <col min="10" max="10" width="4.59765625" style="2" customWidth="1"/>
    <col min="11" max="11" width="7.59765625" style="2" customWidth="1"/>
    <col min="12" max="12" width="5.09765625" style="2" customWidth="1"/>
    <col min="13" max="13" width="8.19921875" style="2" customWidth="1"/>
    <col min="14" max="14" width="5.09765625" style="2" customWidth="1"/>
    <col min="15" max="15" width="10.69921875" style="2" customWidth="1"/>
    <col min="16" max="16" width="5.59765625" style="2" customWidth="1"/>
    <col min="17" max="17" width="5.8984375" style="2" customWidth="1"/>
    <col min="18" max="18" width="6.3984375" style="2" customWidth="1"/>
    <col min="19" max="19" width="26.19921875" style="2" customWidth="1"/>
    <col min="20" max="20" width="10.3984375" style="2" customWidth="1"/>
    <col min="21" max="21" width="10.8984375" style="2" customWidth="1"/>
    <col min="22" max="16384" width="9" style="2" customWidth="1"/>
  </cols>
  <sheetData>
    <row r="1" spans="11:19" ht="45" customHeight="1">
      <c r="K1" s="127"/>
      <c r="L1" s="127"/>
      <c r="M1" s="127"/>
      <c r="N1" s="127"/>
      <c r="O1" s="127"/>
      <c r="P1" s="127"/>
      <c r="Q1" s="127"/>
      <c r="R1" s="3"/>
      <c r="S1" s="3"/>
    </row>
    <row r="2" spans="1:18" ht="59.25" customHeight="1">
      <c r="A2" s="128" t="s">
        <v>146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3"/>
    </row>
    <row r="3" spans="1:18" ht="3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29" t="s">
        <v>65</v>
      </c>
      <c r="P3" s="129"/>
      <c r="Q3" s="129"/>
      <c r="R3" s="129"/>
    </row>
    <row r="4" spans="2:18" ht="17.25">
      <c r="B4" s="4"/>
      <c r="C4" s="4"/>
      <c r="Q4" s="2" t="s">
        <v>56</v>
      </c>
      <c r="R4" s="8"/>
    </row>
    <row r="5" spans="1:18" ht="27.75" customHeight="1">
      <c r="A5" s="130" t="s">
        <v>22</v>
      </c>
      <c r="B5" s="140" t="s">
        <v>23</v>
      </c>
      <c r="C5" s="132" t="s">
        <v>148</v>
      </c>
      <c r="D5" s="132" t="s">
        <v>44</v>
      </c>
      <c r="E5" s="133" t="s">
        <v>47</v>
      </c>
      <c r="F5" s="134" t="s">
        <v>48</v>
      </c>
      <c r="G5" s="133" t="s">
        <v>49</v>
      </c>
      <c r="H5" s="134" t="s">
        <v>48</v>
      </c>
      <c r="I5" s="133" t="s">
        <v>51</v>
      </c>
      <c r="J5" s="134" t="s">
        <v>48</v>
      </c>
      <c r="K5" s="132" t="s">
        <v>52</v>
      </c>
      <c r="L5" s="134" t="s">
        <v>48</v>
      </c>
      <c r="M5" s="132" t="s">
        <v>53</v>
      </c>
      <c r="N5" s="134" t="s">
        <v>48</v>
      </c>
      <c r="O5" s="133" t="s">
        <v>54</v>
      </c>
      <c r="P5" s="134" t="s">
        <v>48</v>
      </c>
      <c r="Q5" s="132" t="s">
        <v>55</v>
      </c>
      <c r="R5" s="134" t="s">
        <v>50</v>
      </c>
    </row>
    <row r="6" spans="1:18" ht="85.5" customHeight="1">
      <c r="A6" s="130"/>
      <c r="B6" s="141"/>
      <c r="C6" s="132"/>
      <c r="D6" s="132"/>
      <c r="E6" s="133"/>
      <c r="F6" s="134"/>
      <c r="G6" s="133"/>
      <c r="H6" s="134"/>
      <c r="I6" s="133"/>
      <c r="J6" s="134"/>
      <c r="K6" s="132"/>
      <c r="L6" s="134"/>
      <c r="M6" s="132"/>
      <c r="N6" s="134"/>
      <c r="O6" s="133"/>
      <c r="P6" s="134"/>
      <c r="Q6" s="132"/>
      <c r="R6" s="134"/>
    </row>
    <row r="7" spans="1:18" ht="13.5" customHeight="1" hidden="1">
      <c r="A7" s="130"/>
      <c r="B7" s="142"/>
      <c r="C7" s="92"/>
      <c r="D7" s="132"/>
      <c r="E7" s="133"/>
      <c r="F7" s="134"/>
      <c r="G7" s="133"/>
      <c r="H7" s="134"/>
      <c r="I7" s="133"/>
      <c r="J7" s="134"/>
      <c r="K7" s="132"/>
      <c r="L7" s="28"/>
      <c r="M7" s="132"/>
      <c r="N7" s="28"/>
      <c r="O7" s="133"/>
      <c r="P7" s="28"/>
      <c r="Q7" s="132"/>
      <c r="R7" s="28"/>
    </row>
    <row r="8" spans="1:19" s="6" customFormat="1" ht="14.25" customHeight="1">
      <c r="A8" s="17">
        <v>1</v>
      </c>
      <c r="B8" s="17">
        <v>2</v>
      </c>
      <c r="C8" s="17"/>
      <c r="D8" s="17">
        <v>3</v>
      </c>
      <c r="E8" s="17">
        <v>4</v>
      </c>
      <c r="F8" s="25">
        <v>5</v>
      </c>
      <c r="G8" s="17">
        <v>6</v>
      </c>
      <c r="H8" s="25">
        <v>7</v>
      </c>
      <c r="I8" s="17">
        <v>8</v>
      </c>
      <c r="J8" s="25">
        <v>9</v>
      </c>
      <c r="K8" s="17">
        <v>10</v>
      </c>
      <c r="L8" s="25">
        <v>11</v>
      </c>
      <c r="M8" s="17">
        <v>12</v>
      </c>
      <c r="N8" s="25">
        <v>13</v>
      </c>
      <c r="O8" s="17">
        <v>14</v>
      </c>
      <c r="P8" s="25">
        <v>15</v>
      </c>
      <c r="Q8" s="23">
        <v>16</v>
      </c>
      <c r="R8" s="25">
        <v>17</v>
      </c>
      <c r="S8" s="5"/>
    </row>
    <row r="9" spans="1:19" ht="30" customHeight="1">
      <c r="A9" s="47" t="s">
        <v>0</v>
      </c>
      <c r="B9" s="44" t="s">
        <v>147</v>
      </c>
      <c r="C9" s="99">
        <v>22</v>
      </c>
      <c r="D9" s="117">
        <v>9662263.5</v>
      </c>
      <c r="E9" s="117">
        <v>6208496.300000001</v>
      </c>
      <c r="F9" s="124">
        <f>SUM(E9/D9*100)</f>
        <v>64.25509198750376</v>
      </c>
      <c r="G9" s="117">
        <v>2070200.8</v>
      </c>
      <c r="H9" s="124">
        <f>G9*100/D9</f>
        <v>21.425629719164665</v>
      </c>
      <c r="I9" s="62">
        <v>133305</v>
      </c>
      <c r="J9" s="124">
        <f aca="true" t="shared" si="0" ref="J9:J16">SUM(I9*100/D9)</f>
        <v>1.3796456699819872</v>
      </c>
      <c r="K9" s="9">
        <v>770209.2</v>
      </c>
      <c r="L9" s="124">
        <f aca="true" t="shared" si="1" ref="L9:L16">SUM(K9*100/D9)</f>
        <v>7.971312312068492</v>
      </c>
      <c r="M9" s="117">
        <v>151184.68</v>
      </c>
      <c r="N9" s="124">
        <f>SUM(M9*100/D9)</f>
        <v>1.5646921655572734</v>
      </c>
      <c r="O9" s="117">
        <v>4439283.6</v>
      </c>
      <c r="P9" s="124">
        <f aca="true" t="shared" si="2" ref="P9:P20">SUM(O9*100/D9)</f>
        <v>45.944551191343514</v>
      </c>
      <c r="Q9" s="9">
        <v>4409</v>
      </c>
      <c r="R9" s="125">
        <v>2.28</v>
      </c>
      <c r="S9" s="24"/>
    </row>
    <row r="10" spans="1:19" ht="33.75" customHeight="1">
      <c r="A10" s="47" t="s">
        <v>1</v>
      </c>
      <c r="B10" s="44" t="s">
        <v>149</v>
      </c>
      <c r="C10" s="99">
        <v>6</v>
      </c>
      <c r="D10" s="118">
        <v>1159039.2000000002</v>
      </c>
      <c r="E10" s="118">
        <v>912217.3</v>
      </c>
      <c r="F10" s="30">
        <f aca="true" t="shared" si="3" ref="F10:F20">SUM(E10*100/D10)</f>
        <v>78.70461154376831</v>
      </c>
      <c r="G10" s="118">
        <v>157681.5</v>
      </c>
      <c r="H10" s="26">
        <f aca="true" t="shared" si="4" ref="H10:H20">SUM(G10*100/D10)</f>
        <v>13.604501038446324</v>
      </c>
      <c r="I10" s="118">
        <v>10117</v>
      </c>
      <c r="J10" s="26">
        <f t="shared" si="0"/>
        <v>0.872878156321201</v>
      </c>
      <c r="K10" s="118">
        <v>4179.6</v>
      </c>
      <c r="L10" s="26">
        <f t="shared" si="1"/>
        <v>0.3606090285816045</v>
      </c>
      <c r="M10" s="118">
        <v>17003.9</v>
      </c>
      <c r="N10" s="26">
        <f>SUM(M10*100/D10)</f>
        <v>1.4670685857734578</v>
      </c>
      <c r="O10" s="118">
        <v>874123.7</v>
      </c>
      <c r="P10" s="26">
        <f t="shared" si="2"/>
        <v>75.4179582536984</v>
      </c>
      <c r="Q10" s="119">
        <v>1328</v>
      </c>
      <c r="R10" s="120">
        <v>-0.81</v>
      </c>
      <c r="S10" s="7"/>
    </row>
    <row r="11" spans="1:19" s="102" customFormat="1" ht="38.25" customHeight="1">
      <c r="A11" s="47" t="s">
        <v>2</v>
      </c>
      <c r="B11" s="44" t="s">
        <v>150</v>
      </c>
      <c r="C11" s="99">
        <v>4</v>
      </c>
      <c r="D11" s="118">
        <v>603723.3</v>
      </c>
      <c r="E11" s="118">
        <v>517110.3</v>
      </c>
      <c r="F11" s="30">
        <f t="shared" si="3"/>
        <v>85.6535270379659</v>
      </c>
      <c r="G11" s="118">
        <v>51888.700000000004</v>
      </c>
      <c r="H11" s="30">
        <f t="shared" si="4"/>
        <v>8.594781748526186</v>
      </c>
      <c r="I11" s="118">
        <v>3380</v>
      </c>
      <c r="J11" s="30">
        <f t="shared" si="0"/>
        <v>0.5598591275175233</v>
      </c>
      <c r="K11" s="118">
        <v>16128.9</v>
      </c>
      <c r="L11" s="30">
        <f t="shared" si="1"/>
        <v>2.6715715626678644</v>
      </c>
      <c r="M11" s="118">
        <v>0</v>
      </c>
      <c r="N11" s="120">
        <f>SUM(N7:N10)</f>
        <v>16.031760751330733</v>
      </c>
      <c r="O11" s="118">
        <v>463817.60000000003</v>
      </c>
      <c r="P11" s="30">
        <f t="shared" si="2"/>
        <v>76.82618842108627</v>
      </c>
      <c r="Q11" s="119">
        <v>732</v>
      </c>
      <c r="R11" s="27">
        <v>3.075</v>
      </c>
      <c r="S11" s="7"/>
    </row>
    <row r="12" spans="1:19" ht="32.25" customHeight="1">
      <c r="A12" s="47" t="s">
        <v>3</v>
      </c>
      <c r="B12" s="44" t="s">
        <v>151</v>
      </c>
      <c r="C12" s="99">
        <v>7</v>
      </c>
      <c r="D12" s="118">
        <v>1385794.1</v>
      </c>
      <c r="E12" s="118">
        <v>1023125.8999999999</v>
      </c>
      <c r="F12" s="30">
        <f t="shared" si="3"/>
        <v>73.82957540373421</v>
      </c>
      <c r="G12" s="118">
        <v>122232.8</v>
      </c>
      <c r="H12" s="30">
        <f t="shared" si="4"/>
        <v>8.820415673583831</v>
      </c>
      <c r="I12" s="118">
        <v>6815</v>
      </c>
      <c r="J12" s="30">
        <f t="shared" si="0"/>
        <v>0.4917757984393208</v>
      </c>
      <c r="K12" s="118">
        <v>20637.5</v>
      </c>
      <c r="L12" s="30">
        <f t="shared" si="1"/>
        <v>1.4892183478050598</v>
      </c>
      <c r="M12" s="118"/>
      <c r="N12" s="120">
        <f>SUM(N5:N11)</f>
        <v>32.063521502661466</v>
      </c>
      <c r="O12" s="118">
        <v>987328.8</v>
      </c>
      <c r="P12" s="30">
        <f t="shared" si="2"/>
        <v>71.246428311392</v>
      </c>
      <c r="Q12" s="119">
        <v>1393</v>
      </c>
      <c r="R12" s="27">
        <v>0.802</v>
      </c>
      <c r="S12" s="7"/>
    </row>
    <row r="13" spans="1:24" s="81" customFormat="1" ht="30.75" customHeight="1">
      <c r="A13" s="47" t="s">
        <v>4</v>
      </c>
      <c r="B13" s="44" t="s">
        <v>152</v>
      </c>
      <c r="C13" s="99">
        <v>9</v>
      </c>
      <c r="D13" s="118">
        <v>1082980.2</v>
      </c>
      <c r="E13" s="118">
        <v>931041.2</v>
      </c>
      <c r="F13" s="30">
        <f t="shared" si="3"/>
        <v>85.9702882841256</v>
      </c>
      <c r="G13" s="118">
        <v>100786.6</v>
      </c>
      <c r="H13" s="26">
        <f t="shared" si="4"/>
        <v>9.30641206552068</v>
      </c>
      <c r="I13" s="118">
        <v>660</v>
      </c>
      <c r="J13" s="26">
        <f t="shared" si="0"/>
        <v>0.060942942447147236</v>
      </c>
      <c r="K13" s="118">
        <v>5764.8</v>
      </c>
      <c r="L13" s="26">
        <f t="shared" si="1"/>
        <v>0.5323089009383551</v>
      </c>
      <c r="M13" s="118"/>
      <c r="N13" s="26">
        <f>SUM(M13*100/D13)</f>
        <v>0</v>
      </c>
      <c r="O13" s="118">
        <v>840707</v>
      </c>
      <c r="P13" s="26">
        <f t="shared" si="2"/>
        <v>77.62902775138457</v>
      </c>
      <c r="Q13" s="119">
        <v>1161</v>
      </c>
      <c r="R13" s="27">
        <v>-5.87</v>
      </c>
      <c r="S13" s="79"/>
      <c r="T13" s="80"/>
      <c r="U13" s="80"/>
      <c r="V13" s="80"/>
      <c r="W13" s="80"/>
      <c r="X13" s="80"/>
    </row>
    <row r="14" spans="1:19" ht="31.5" customHeight="1">
      <c r="A14" s="47" t="s">
        <v>5</v>
      </c>
      <c r="B14" s="44" t="s">
        <v>153</v>
      </c>
      <c r="C14" s="99">
        <v>14</v>
      </c>
      <c r="D14" s="117">
        <v>2063871.9</v>
      </c>
      <c r="E14" s="117">
        <v>1602826.0000000002</v>
      </c>
      <c r="F14" s="30">
        <f t="shared" si="3"/>
        <v>77.661118405653</v>
      </c>
      <c r="G14" s="117">
        <v>268574.4</v>
      </c>
      <c r="H14" s="30">
        <f t="shared" si="4"/>
        <v>13.013133227890744</v>
      </c>
      <c r="I14" s="62">
        <v>14595</v>
      </c>
      <c r="J14" s="30">
        <f t="shared" si="0"/>
        <v>0.7071659825399048</v>
      </c>
      <c r="K14" s="9">
        <v>73330.3</v>
      </c>
      <c r="L14" s="30">
        <f t="shared" si="1"/>
        <v>3.553045128430694</v>
      </c>
      <c r="M14" s="117"/>
      <c r="N14" s="124" t="e">
        <f>SUM(#REF!)</f>
        <v>#REF!</v>
      </c>
      <c r="O14" s="117">
        <v>1332771.7000000002</v>
      </c>
      <c r="P14" s="30">
        <f t="shared" si="2"/>
        <v>64.57628014606915</v>
      </c>
      <c r="Q14" s="9">
        <v>1788</v>
      </c>
      <c r="R14" s="125">
        <v>2.121</v>
      </c>
      <c r="S14" s="7"/>
    </row>
    <row r="15" spans="1:19" s="80" customFormat="1" ht="30" customHeight="1">
      <c r="A15" s="47" t="s">
        <v>6</v>
      </c>
      <c r="B15" s="44" t="s">
        <v>154</v>
      </c>
      <c r="C15" s="99">
        <v>8</v>
      </c>
      <c r="D15" s="118">
        <v>1379278.3</v>
      </c>
      <c r="E15" s="118">
        <v>1098587</v>
      </c>
      <c r="F15" s="30">
        <f t="shared" si="3"/>
        <v>79.64940795487031</v>
      </c>
      <c r="G15" s="118">
        <v>147954.6</v>
      </c>
      <c r="H15" s="26">
        <f t="shared" si="4"/>
        <v>10.726957714045092</v>
      </c>
      <c r="I15" s="118">
        <v>11991</v>
      </c>
      <c r="J15" s="26">
        <f t="shared" si="0"/>
        <v>0.8693676975850341</v>
      </c>
      <c r="K15" s="118">
        <v>39386.5</v>
      </c>
      <c r="L15" s="26">
        <f t="shared" si="1"/>
        <v>2.855587592438741</v>
      </c>
      <c r="M15" s="118">
        <v>4267</v>
      </c>
      <c r="N15" s="26">
        <f>SUM(M15*100/D15)</f>
        <v>0.30936468731509803</v>
      </c>
      <c r="O15" s="118">
        <v>824217.1</v>
      </c>
      <c r="P15" s="26">
        <f t="shared" si="2"/>
        <v>59.757128057477594</v>
      </c>
      <c r="Q15" s="119">
        <v>1307</v>
      </c>
      <c r="R15" s="120">
        <v>1.4</v>
      </c>
      <c r="S15" s="79"/>
    </row>
    <row r="16" spans="1:19" ht="40.5" customHeight="1">
      <c r="A16" s="47" t="s">
        <v>7</v>
      </c>
      <c r="B16" s="97" t="s">
        <v>157</v>
      </c>
      <c r="C16" s="103">
        <v>7</v>
      </c>
      <c r="D16" s="118">
        <v>1303674.3</v>
      </c>
      <c r="E16" s="118">
        <v>933177.7000000001</v>
      </c>
      <c r="F16" s="30">
        <f t="shared" si="3"/>
        <v>71.58058573372199</v>
      </c>
      <c r="G16" s="118">
        <v>163616.3</v>
      </c>
      <c r="H16" s="26">
        <f t="shared" si="4"/>
        <v>12.550396981822836</v>
      </c>
      <c r="I16" s="118">
        <v>935</v>
      </c>
      <c r="J16" s="26">
        <f t="shared" si="0"/>
        <v>0.07172036757954038</v>
      </c>
      <c r="K16" s="118">
        <v>3030</v>
      </c>
      <c r="L16" s="26">
        <f t="shared" si="1"/>
        <v>0.2324200147230025</v>
      </c>
      <c r="M16" s="118">
        <v>6016.299999999999</v>
      </c>
      <c r="N16" s="95">
        <f>SUM(M16*100/D16)</f>
        <v>0.46148796520726065</v>
      </c>
      <c r="O16" s="118">
        <v>835600.1</v>
      </c>
      <c r="P16" s="26">
        <f t="shared" si="2"/>
        <v>64.09577146684566</v>
      </c>
      <c r="Q16" s="119">
        <v>1174</v>
      </c>
      <c r="R16" s="90">
        <v>0.023</v>
      </c>
      <c r="S16" s="7"/>
    </row>
    <row r="17" spans="1:19" s="80" customFormat="1" ht="36.75" customHeight="1" thickBot="1">
      <c r="A17" s="47" t="s">
        <v>8</v>
      </c>
      <c r="B17" s="97" t="s">
        <v>158</v>
      </c>
      <c r="C17" s="103">
        <v>3</v>
      </c>
      <c r="D17" s="118">
        <v>283212.6</v>
      </c>
      <c r="E17" s="118">
        <v>238057.9</v>
      </c>
      <c r="F17" s="30">
        <f t="shared" si="3"/>
        <v>84.05625314692921</v>
      </c>
      <c r="G17" s="118">
        <v>14091.6</v>
      </c>
      <c r="H17" s="26">
        <f t="shared" si="4"/>
        <v>4.975626084432685</v>
      </c>
      <c r="I17" s="118">
        <v>0</v>
      </c>
      <c r="J17" s="120">
        <f>SUM(J14:J16)</f>
        <v>1.6482540477044794</v>
      </c>
      <c r="K17" s="118">
        <v>6551</v>
      </c>
      <c r="L17" s="120">
        <f>SUM(L14:L16)</f>
        <v>6.641052735592438</v>
      </c>
      <c r="M17" s="118"/>
      <c r="N17" s="120" t="e">
        <f>SUM(N14:N16)</f>
        <v>#REF!</v>
      </c>
      <c r="O17" s="118">
        <v>194805.3</v>
      </c>
      <c r="P17" s="26">
        <f t="shared" si="2"/>
        <v>68.78412189288188</v>
      </c>
      <c r="Q17" s="119">
        <v>334</v>
      </c>
      <c r="R17" s="27">
        <v>1.33</v>
      </c>
      <c r="S17" s="79"/>
    </row>
    <row r="18" spans="1:19" s="80" customFormat="1" ht="32.25" customHeight="1" thickBot="1">
      <c r="A18" s="47" t="s">
        <v>9</v>
      </c>
      <c r="B18" s="97" t="s">
        <v>155</v>
      </c>
      <c r="C18" s="103">
        <v>4</v>
      </c>
      <c r="D18" s="118">
        <v>482987.30000000005</v>
      </c>
      <c r="E18" s="118">
        <v>374498.8</v>
      </c>
      <c r="F18" s="30">
        <f t="shared" si="3"/>
        <v>77.53802222128822</v>
      </c>
      <c r="G18" s="118">
        <v>82509.09999999999</v>
      </c>
      <c r="H18" s="26">
        <f t="shared" si="4"/>
        <v>17.083078581983415</v>
      </c>
      <c r="I18" s="118"/>
      <c r="J18" s="120">
        <f>SUM(J14:J17)</f>
        <v>3.2965080954089587</v>
      </c>
      <c r="K18" s="118">
        <v>1429.2</v>
      </c>
      <c r="L18" s="26">
        <f>SUM(K18*100/D18)</f>
        <v>0.29590840173230226</v>
      </c>
      <c r="M18" s="118">
        <v>394</v>
      </c>
      <c r="N18" s="26">
        <f>SUM(M18*100/D18)</f>
        <v>0.0815756439144466</v>
      </c>
      <c r="O18" s="118">
        <v>374793.4</v>
      </c>
      <c r="P18" s="26">
        <f t="shared" si="2"/>
        <v>77.5990176139207</v>
      </c>
      <c r="Q18" s="119">
        <v>483</v>
      </c>
      <c r="R18" s="121">
        <v>-0.312</v>
      </c>
      <c r="S18" s="79"/>
    </row>
    <row r="19" spans="1:19" ht="38.25" customHeight="1" thickBot="1">
      <c r="A19" s="47" t="s">
        <v>10</v>
      </c>
      <c r="B19" s="97" t="s">
        <v>156</v>
      </c>
      <c r="C19" s="103">
        <v>21</v>
      </c>
      <c r="D19" s="122">
        <v>2038183.5999999999</v>
      </c>
      <c r="E19" s="122">
        <v>1565001.9999999998</v>
      </c>
      <c r="F19" s="35">
        <f t="shared" si="3"/>
        <v>76.78415232072321</v>
      </c>
      <c r="G19" s="122">
        <v>277302.9</v>
      </c>
      <c r="H19" s="36">
        <f t="shared" si="4"/>
        <v>13.605393547470408</v>
      </c>
      <c r="I19" s="122">
        <v>25846.7</v>
      </c>
      <c r="J19" s="26">
        <f>SUM(I19*100/D19)</f>
        <v>1.2681242259038883</v>
      </c>
      <c r="K19" s="122">
        <v>8706.5</v>
      </c>
      <c r="L19" s="36">
        <f>SUM(K19*100/D19)</f>
        <v>0.42716956411581375</v>
      </c>
      <c r="M19" s="122">
        <v>21338.8</v>
      </c>
      <c r="N19" s="108">
        <f>SUM(M19*100/D19)</f>
        <v>1.0469518055193852</v>
      </c>
      <c r="O19" s="122">
        <v>1403009.2</v>
      </c>
      <c r="P19" s="36">
        <f t="shared" si="2"/>
        <v>68.83625204324086</v>
      </c>
      <c r="Q19" s="123">
        <v>2162</v>
      </c>
      <c r="R19" s="121">
        <v>-0.043</v>
      </c>
      <c r="S19" s="7"/>
    </row>
    <row r="20" spans="1:18" ht="17.25">
      <c r="A20" s="84"/>
      <c r="B20" s="85" t="s">
        <v>24</v>
      </c>
      <c r="C20" s="89">
        <f>SUM(C9:C19)</f>
        <v>105</v>
      </c>
      <c r="D20" s="86">
        <f>SUM(D9:D19)</f>
        <v>21445008.300000004</v>
      </c>
      <c r="E20" s="86">
        <f>SUM(E9:E19)</f>
        <v>15404140.4</v>
      </c>
      <c r="F20" s="35">
        <f t="shared" si="3"/>
        <v>71.83089036155792</v>
      </c>
      <c r="G20" s="86">
        <f>SUM(G9:G19)</f>
        <v>3456839.3</v>
      </c>
      <c r="H20" s="36">
        <f t="shared" si="4"/>
        <v>16.11955216636591</v>
      </c>
      <c r="I20" s="91">
        <f>SUM(I9:I19)</f>
        <v>207644.7</v>
      </c>
      <c r="J20" s="26">
        <f>SUM(I20*100/D20)</f>
        <v>0.9682658877777164</v>
      </c>
      <c r="K20" s="89">
        <f>SUM(K9:K19)</f>
        <v>949353.5</v>
      </c>
      <c r="L20" s="36">
        <f>SUM(K20*100/D20)</f>
        <v>4.426920646144025</v>
      </c>
      <c r="M20" s="86">
        <f>SUM(M9:M19)</f>
        <v>200204.67999999996</v>
      </c>
      <c r="N20" s="108">
        <f>SUM(M20*100/D20)</f>
        <v>0.933572406218187</v>
      </c>
      <c r="O20" s="86">
        <f>SUM(O9:O19)</f>
        <v>12570457.499999998</v>
      </c>
      <c r="P20" s="36">
        <f t="shared" si="2"/>
        <v>58.61717246339324</v>
      </c>
      <c r="Q20" s="85">
        <f>SUM(Q9:Q19)</f>
        <v>16271</v>
      </c>
      <c r="R20" s="126">
        <v>0.363</v>
      </c>
    </row>
    <row r="21" spans="2:18" s="12" customFormat="1" ht="16.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05"/>
    </row>
    <row r="22" spans="2:18" ht="17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ht="17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</sheetData>
  <sheetProtection/>
  <mergeCells count="21">
    <mergeCell ref="M5:M7"/>
    <mergeCell ref="K5:K7"/>
    <mergeCell ref="H5:H7"/>
    <mergeCell ref="L5:L6"/>
    <mergeCell ref="R5:R6"/>
    <mergeCell ref="D5:D7"/>
    <mergeCell ref="J5:J7"/>
    <mergeCell ref="F5:F7"/>
    <mergeCell ref="G5:G7"/>
    <mergeCell ref="I5:I7"/>
    <mergeCell ref="E5:E7"/>
    <mergeCell ref="K1:Q1"/>
    <mergeCell ref="A2:Q2"/>
    <mergeCell ref="O3:R3"/>
    <mergeCell ref="A5:A7"/>
    <mergeCell ref="B5:B7"/>
    <mergeCell ref="O5:O7"/>
    <mergeCell ref="N5:N6"/>
    <mergeCell ref="C5:C6"/>
    <mergeCell ref="P5:P6"/>
    <mergeCell ref="Q5:Q7"/>
  </mergeCells>
  <printOptions/>
  <pageMargins left="0.2" right="0.2" top="0.35" bottom="0.2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V13" sqref="V13"/>
    </sheetView>
  </sheetViews>
  <sheetFormatPr defaultColWidth="8.796875" defaultRowHeight="15"/>
  <cols>
    <col min="1" max="1" width="3.8984375" style="2" customWidth="1"/>
    <col min="2" max="2" width="20.0976562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7.59765625" style="2" customWidth="1"/>
    <col min="9" max="9" width="6.3984375" style="2" customWidth="1"/>
    <col min="10" max="10" width="7.5" style="2" customWidth="1"/>
    <col min="11" max="11" width="6.59765625" style="2" customWidth="1"/>
    <col min="12" max="12" width="7" style="2" customWidth="1"/>
    <col min="13" max="13" width="5.59765625" style="2" customWidth="1"/>
    <col min="14" max="14" width="9" style="2" customWidth="1"/>
    <col min="15" max="15" width="6.59765625" style="2" customWidth="1"/>
    <col min="16" max="16" width="5.8984375" style="2" customWidth="1"/>
    <col min="17" max="17" width="4.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3"/>
    </row>
    <row r="3" spans="1:17" ht="3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29" t="s">
        <v>168</v>
      </c>
      <c r="O3" s="129"/>
      <c r="P3" s="129"/>
      <c r="Q3" s="129"/>
    </row>
    <row r="4" spans="2:17" ht="17.25">
      <c r="B4" s="4"/>
      <c r="P4" s="2" t="s">
        <v>56</v>
      </c>
      <c r="Q4" s="8"/>
    </row>
    <row r="5" spans="1:18" ht="27.75" customHeight="1">
      <c r="A5" s="138" t="s">
        <v>125</v>
      </c>
      <c r="B5" s="139" t="s">
        <v>23</v>
      </c>
      <c r="C5" s="137" t="s">
        <v>44</v>
      </c>
      <c r="D5" s="135" t="s">
        <v>47</v>
      </c>
      <c r="E5" s="136" t="s">
        <v>48</v>
      </c>
      <c r="F5" s="135" t="s">
        <v>49</v>
      </c>
      <c r="G5" s="136" t="s">
        <v>48</v>
      </c>
      <c r="H5" s="135" t="s">
        <v>51</v>
      </c>
      <c r="I5" s="136" t="s">
        <v>48</v>
      </c>
      <c r="J5" s="137" t="s">
        <v>52</v>
      </c>
      <c r="K5" s="136" t="s">
        <v>48</v>
      </c>
      <c r="L5" s="137" t="s">
        <v>53</v>
      </c>
      <c r="M5" s="136" t="s">
        <v>48</v>
      </c>
      <c r="N5" s="135" t="s">
        <v>54</v>
      </c>
      <c r="O5" s="136" t="s">
        <v>48</v>
      </c>
      <c r="P5" s="137" t="s">
        <v>55</v>
      </c>
      <c r="Q5" s="136" t="s">
        <v>50</v>
      </c>
      <c r="R5" s="113"/>
    </row>
    <row r="6" spans="1:18" ht="78" customHeight="1">
      <c r="A6" s="138"/>
      <c r="B6" s="139"/>
      <c r="C6" s="137"/>
      <c r="D6" s="135"/>
      <c r="E6" s="136"/>
      <c r="F6" s="135"/>
      <c r="G6" s="136"/>
      <c r="H6" s="135"/>
      <c r="I6" s="136"/>
      <c r="J6" s="137"/>
      <c r="K6" s="136"/>
      <c r="L6" s="137"/>
      <c r="M6" s="136"/>
      <c r="N6" s="135"/>
      <c r="O6" s="136"/>
      <c r="P6" s="137"/>
      <c r="Q6" s="136"/>
      <c r="R6" s="113"/>
    </row>
    <row r="7" spans="1:18" ht="13.5" customHeight="1" hidden="1">
      <c r="A7" s="138"/>
      <c r="B7" s="139"/>
      <c r="C7" s="137"/>
      <c r="D7" s="135"/>
      <c r="E7" s="136"/>
      <c r="F7" s="135"/>
      <c r="G7" s="136"/>
      <c r="H7" s="135"/>
      <c r="I7" s="136"/>
      <c r="J7" s="137"/>
      <c r="K7" s="114"/>
      <c r="L7" s="137"/>
      <c r="M7" s="114"/>
      <c r="N7" s="135"/>
      <c r="O7" s="114"/>
      <c r="P7" s="137"/>
      <c r="Q7" s="114"/>
      <c r="R7" s="113"/>
    </row>
    <row r="8" spans="1:18" s="6" customFormat="1" ht="14.25" customHeight="1">
      <c r="A8" s="17">
        <v>1</v>
      </c>
      <c r="B8" s="17">
        <v>2</v>
      </c>
      <c r="C8" s="17">
        <v>3</v>
      </c>
      <c r="D8" s="17">
        <v>4</v>
      </c>
      <c r="E8" s="25">
        <v>5</v>
      </c>
      <c r="F8" s="17">
        <v>6</v>
      </c>
      <c r="G8" s="25">
        <v>7</v>
      </c>
      <c r="H8" s="17">
        <v>8</v>
      </c>
      <c r="I8" s="25">
        <v>9</v>
      </c>
      <c r="J8" s="17">
        <v>10</v>
      </c>
      <c r="K8" s="25">
        <v>11</v>
      </c>
      <c r="L8" s="17">
        <v>12</v>
      </c>
      <c r="M8" s="25">
        <v>13</v>
      </c>
      <c r="N8" s="17">
        <v>14</v>
      </c>
      <c r="O8" s="25">
        <v>15</v>
      </c>
      <c r="P8" s="23">
        <v>16</v>
      </c>
      <c r="Q8" s="25">
        <v>17</v>
      </c>
      <c r="R8" s="5"/>
    </row>
    <row r="9" spans="1:18" ht="39.75" customHeight="1">
      <c r="A9" s="53" t="s">
        <v>77</v>
      </c>
      <c r="B9" s="44" t="s">
        <v>78</v>
      </c>
      <c r="C9" s="29">
        <v>458126.9</v>
      </c>
      <c r="D9" s="19">
        <v>361336.4</v>
      </c>
      <c r="E9" s="30">
        <f aca="true" t="shared" si="0" ref="E9:E14">SUM(D9*100/C9)</f>
        <v>78.87255692691261</v>
      </c>
      <c r="F9" s="19">
        <v>55650.5</v>
      </c>
      <c r="G9" s="26">
        <f aca="true" t="shared" si="1" ref="G9:G15">SUM(F9*100/C9)</f>
        <v>12.147398460994104</v>
      </c>
      <c r="H9" s="19">
        <v>3475</v>
      </c>
      <c r="I9" s="26">
        <f aca="true" t="shared" si="2" ref="I9:I14">SUM(H9*100/C9)</f>
        <v>0.7585234571469172</v>
      </c>
      <c r="J9" s="41">
        <v>817.4</v>
      </c>
      <c r="K9" s="26">
        <f>SUM(J9*100/C9)</f>
        <v>0.17842217953147915</v>
      </c>
      <c r="L9" s="19"/>
      <c r="M9" s="26"/>
      <c r="N9" s="19">
        <v>329762</v>
      </c>
      <c r="O9" s="26">
        <f aca="true" t="shared" si="3" ref="O9:O14">SUM(N9*100/C9)</f>
        <v>71.98049274120336</v>
      </c>
      <c r="P9" s="41">
        <v>503</v>
      </c>
      <c r="Q9" s="27">
        <v>0.1</v>
      </c>
      <c r="R9" s="24"/>
    </row>
    <row r="10" spans="1:18" ht="41.25" customHeight="1">
      <c r="A10" s="53" t="s">
        <v>1</v>
      </c>
      <c r="B10" s="44" t="s">
        <v>79</v>
      </c>
      <c r="C10" s="29">
        <v>34573.5</v>
      </c>
      <c r="D10" s="19">
        <v>30914.5</v>
      </c>
      <c r="E10" s="30">
        <f t="shared" si="0"/>
        <v>89.4167498228412</v>
      </c>
      <c r="F10" s="19">
        <v>2687</v>
      </c>
      <c r="G10" s="26">
        <f t="shared" si="1"/>
        <v>7.771848380985436</v>
      </c>
      <c r="H10" s="19"/>
      <c r="I10" s="26">
        <f t="shared" si="2"/>
        <v>0</v>
      </c>
      <c r="J10" s="41">
        <v>100.6</v>
      </c>
      <c r="K10" s="26">
        <f>SUM(J10*100/C10)</f>
        <v>0.2909743011265854</v>
      </c>
      <c r="L10" s="19"/>
      <c r="M10" s="26"/>
      <c r="N10" s="19">
        <v>30842.2</v>
      </c>
      <c r="O10" s="26">
        <f t="shared" si="3"/>
        <v>89.20763012133571</v>
      </c>
      <c r="P10" s="41">
        <v>54</v>
      </c>
      <c r="Q10" s="27">
        <v>0.14</v>
      </c>
      <c r="R10" s="7"/>
    </row>
    <row r="11" spans="1:18" ht="29.25" customHeight="1">
      <c r="A11" s="53" t="s">
        <v>2</v>
      </c>
      <c r="B11" s="44" t="s">
        <v>80</v>
      </c>
      <c r="C11" s="29">
        <v>151134.4</v>
      </c>
      <c r="D11" s="19">
        <v>102595.1</v>
      </c>
      <c r="E11" s="30">
        <f t="shared" si="0"/>
        <v>67.88335415365397</v>
      </c>
      <c r="F11" s="19">
        <v>37568.2</v>
      </c>
      <c r="G11" s="26">
        <f t="shared" si="1"/>
        <v>24.85747784753173</v>
      </c>
      <c r="H11" s="19">
        <v>1385</v>
      </c>
      <c r="I11" s="26">
        <f t="shared" si="2"/>
        <v>0.9164028837908511</v>
      </c>
      <c r="J11" s="19"/>
      <c r="K11" s="26"/>
      <c r="L11" s="41">
        <v>3619.4</v>
      </c>
      <c r="M11" s="26">
        <f>SUM(L11*100/C11)</f>
        <v>2.3948220921246257</v>
      </c>
      <c r="N11" s="19">
        <v>129047</v>
      </c>
      <c r="O11" s="26">
        <f t="shared" si="3"/>
        <v>85.38559057368806</v>
      </c>
      <c r="P11" s="41">
        <v>192</v>
      </c>
      <c r="Q11" s="27">
        <v>-1.36</v>
      </c>
      <c r="R11" s="7"/>
    </row>
    <row r="12" spans="1:18" ht="31.5" customHeight="1">
      <c r="A12" s="53" t="s">
        <v>3</v>
      </c>
      <c r="B12" s="44" t="s">
        <v>81</v>
      </c>
      <c r="C12" s="29">
        <v>7366.8</v>
      </c>
      <c r="D12" s="19">
        <v>7081.8</v>
      </c>
      <c r="E12" s="30">
        <f t="shared" si="0"/>
        <v>96.13129174132595</v>
      </c>
      <c r="F12" s="19">
        <v>285</v>
      </c>
      <c r="G12" s="26">
        <f t="shared" si="1"/>
        <v>3.868708258674051</v>
      </c>
      <c r="H12" s="19"/>
      <c r="I12" s="26">
        <f t="shared" si="2"/>
        <v>0</v>
      </c>
      <c r="J12" s="41">
        <v>16</v>
      </c>
      <c r="K12" s="26">
        <f>SUM(J12*100/C12)</f>
        <v>0.2171906390834555</v>
      </c>
      <c r="L12" s="19"/>
      <c r="M12" s="26"/>
      <c r="N12" s="19">
        <v>5927.8</v>
      </c>
      <c r="O12" s="26">
        <f t="shared" si="3"/>
        <v>80.46641689743171</v>
      </c>
      <c r="P12" s="41">
        <v>8</v>
      </c>
      <c r="Q12" s="27">
        <v>0.09</v>
      </c>
      <c r="R12" s="7"/>
    </row>
    <row r="13" spans="1:18" ht="42" customHeight="1">
      <c r="A13" s="53" t="s">
        <v>4</v>
      </c>
      <c r="B13" s="44" t="s">
        <v>82</v>
      </c>
      <c r="C13" s="29">
        <v>220498.6</v>
      </c>
      <c r="D13" s="19">
        <v>187554.5</v>
      </c>
      <c r="E13" s="30">
        <f t="shared" si="0"/>
        <v>85.05927021758868</v>
      </c>
      <c r="F13" s="19">
        <v>27585.8</v>
      </c>
      <c r="G13" s="26">
        <f t="shared" si="1"/>
        <v>12.510646326099122</v>
      </c>
      <c r="H13" s="19">
        <v>4792</v>
      </c>
      <c r="I13" s="26">
        <f t="shared" si="2"/>
        <v>2.1732564288390037</v>
      </c>
      <c r="J13" s="19"/>
      <c r="K13" s="26">
        <f>SUM(J13*100/C13)</f>
        <v>0</v>
      </c>
      <c r="L13" s="41">
        <v>13384.5</v>
      </c>
      <c r="M13" s="26">
        <f>SUM(L13*100/C13)</f>
        <v>6.070106567570043</v>
      </c>
      <c r="N13" s="19">
        <v>177537.7</v>
      </c>
      <c r="O13" s="26">
        <f t="shared" si="3"/>
        <v>80.51647493453473</v>
      </c>
      <c r="P13" s="41">
        <v>268</v>
      </c>
      <c r="Q13" s="27">
        <v>-4.85</v>
      </c>
      <c r="R13" s="7"/>
    </row>
    <row r="14" spans="1:23" s="10" customFormat="1" ht="39.75" customHeight="1">
      <c r="A14" s="53" t="s">
        <v>5</v>
      </c>
      <c r="B14" s="44" t="s">
        <v>83</v>
      </c>
      <c r="C14" s="29">
        <v>287339</v>
      </c>
      <c r="D14" s="19">
        <v>222735</v>
      </c>
      <c r="E14" s="30">
        <f t="shared" si="0"/>
        <v>77.51645269176827</v>
      </c>
      <c r="F14" s="19">
        <v>33905</v>
      </c>
      <c r="G14" s="26">
        <f t="shared" si="1"/>
        <v>11.799651282979339</v>
      </c>
      <c r="H14" s="19">
        <v>465</v>
      </c>
      <c r="I14" s="26">
        <f t="shared" si="2"/>
        <v>0.16182975509763728</v>
      </c>
      <c r="J14" s="41">
        <v>3245.6</v>
      </c>
      <c r="K14" s="26">
        <f>SUM(J14*100/C14)</f>
        <v>1.1295368884836379</v>
      </c>
      <c r="L14" s="19"/>
      <c r="M14" s="26"/>
      <c r="N14" s="19">
        <v>201007</v>
      </c>
      <c r="O14" s="26">
        <f t="shared" si="3"/>
        <v>69.95465286647479</v>
      </c>
      <c r="P14" s="41">
        <v>303</v>
      </c>
      <c r="Q14" s="27">
        <v>1.02</v>
      </c>
      <c r="R14" s="7"/>
      <c r="S14" s="2"/>
      <c r="T14" s="2"/>
      <c r="U14" s="2"/>
      <c r="V14" s="2"/>
      <c r="W14" s="2"/>
    </row>
    <row r="15" spans="1:18" ht="21.75" customHeight="1">
      <c r="A15" s="18"/>
      <c r="B15" s="112" t="s">
        <v>24</v>
      </c>
      <c r="C15" s="49">
        <f aca="true" t="shared" si="4" ref="C15:P15">SUM(C9:C14)</f>
        <v>1159039.2000000002</v>
      </c>
      <c r="D15" s="49">
        <f t="shared" si="4"/>
        <v>912217.3</v>
      </c>
      <c r="E15" s="30">
        <f>SUM(D15*100/C15)</f>
        <v>78.70461154376831</v>
      </c>
      <c r="F15" s="49">
        <f t="shared" si="4"/>
        <v>157681.5</v>
      </c>
      <c r="G15" s="26">
        <f t="shared" si="1"/>
        <v>13.604501038446324</v>
      </c>
      <c r="H15" s="49">
        <f t="shared" si="4"/>
        <v>10117</v>
      </c>
      <c r="I15" s="26">
        <f>SUM(H15*100/C15)</f>
        <v>0.872878156321201</v>
      </c>
      <c r="J15" s="49">
        <f t="shared" si="4"/>
        <v>4179.6</v>
      </c>
      <c r="K15" s="26">
        <f>SUM(J15*100/C15)</f>
        <v>0.3606090285816045</v>
      </c>
      <c r="L15" s="49">
        <f t="shared" si="4"/>
        <v>17003.9</v>
      </c>
      <c r="M15" s="26">
        <f>SUM(L15*100/C15)</f>
        <v>1.4670685857734578</v>
      </c>
      <c r="N15" s="49">
        <f t="shared" si="4"/>
        <v>874123.7</v>
      </c>
      <c r="O15" s="26">
        <f>SUM(N15*100/C15)</f>
        <v>75.4179582536984</v>
      </c>
      <c r="P15" s="51">
        <f t="shared" si="4"/>
        <v>1328</v>
      </c>
      <c r="Q15" s="50">
        <v>-0.8</v>
      </c>
      <c r="R15" s="11"/>
    </row>
    <row r="17" spans="2:17" s="12" customFormat="1" ht="16.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7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7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</sheetData>
  <sheetProtection/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" right="0.2" top="0.45" bottom="0.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R12" sqref="R12"/>
    </sheetView>
  </sheetViews>
  <sheetFormatPr defaultColWidth="8.796875" defaultRowHeight="15"/>
  <cols>
    <col min="1" max="1" width="3.8984375" style="2" customWidth="1"/>
    <col min="2" max="2" width="17.5" style="2" customWidth="1"/>
    <col min="3" max="3" width="8.8984375" style="2" customWidth="1"/>
    <col min="4" max="4" width="9.19921875" style="2" customWidth="1"/>
    <col min="5" max="5" width="5.69921875" style="2" customWidth="1"/>
    <col min="6" max="6" width="7.3984375" style="2" customWidth="1"/>
    <col min="7" max="7" width="5.69921875" style="2" customWidth="1"/>
    <col min="8" max="8" width="7.09765625" style="2" customWidth="1"/>
    <col min="9" max="9" width="5.19921875" style="2" customWidth="1"/>
    <col min="10" max="10" width="6.3984375" style="2" customWidth="1"/>
    <col min="11" max="11" width="5.59765625" style="2" customWidth="1"/>
    <col min="12" max="12" width="5.09765625" style="2" customWidth="1"/>
    <col min="13" max="13" width="5.59765625" style="2" customWidth="1"/>
    <col min="14" max="14" width="9" style="2" customWidth="1"/>
    <col min="15" max="15" width="6.59765625" style="2" customWidth="1"/>
    <col min="16" max="16" width="5.3984375" style="2" customWidth="1"/>
    <col min="17" max="17" width="5.19921875" style="2" customWidth="1"/>
    <col min="18" max="18" width="13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:17" ht="59.25" customHeight="1">
      <c r="A1" s="128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3"/>
    </row>
    <row r="2" spans="1:17" ht="38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29" t="s">
        <v>167</v>
      </c>
      <c r="O2" s="129"/>
      <c r="P2" s="129"/>
      <c r="Q2" s="129"/>
    </row>
    <row r="3" spans="2:17" ht="17.25">
      <c r="B3" s="4"/>
      <c r="P3" s="2" t="s">
        <v>56</v>
      </c>
      <c r="Q3" s="8"/>
    </row>
    <row r="4" spans="1:17" ht="27.75" customHeight="1">
      <c r="A4" s="130" t="s">
        <v>22</v>
      </c>
      <c r="B4" s="131" t="s">
        <v>23</v>
      </c>
      <c r="C4" s="132" t="s">
        <v>44</v>
      </c>
      <c r="D4" s="133" t="s">
        <v>47</v>
      </c>
      <c r="E4" s="134" t="s">
        <v>48</v>
      </c>
      <c r="F4" s="133" t="s">
        <v>49</v>
      </c>
      <c r="G4" s="134" t="s">
        <v>48</v>
      </c>
      <c r="H4" s="133" t="s">
        <v>51</v>
      </c>
      <c r="I4" s="134" t="s">
        <v>48</v>
      </c>
      <c r="J4" s="132" t="s">
        <v>52</v>
      </c>
      <c r="K4" s="134" t="s">
        <v>48</v>
      </c>
      <c r="L4" s="132" t="s">
        <v>53</v>
      </c>
      <c r="M4" s="134" t="s">
        <v>48</v>
      </c>
      <c r="N4" s="133" t="s">
        <v>54</v>
      </c>
      <c r="O4" s="134" t="s">
        <v>48</v>
      </c>
      <c r="P4" s="132" t="s">
        <v>55</v>
      </c>
      <c r="Q4" s="134" t="s">
        <v>50</v>
      </c>
    </row>
    <row r="5" spans="1:17" ht="78" customHeight="1">
      <c r="A5" s="130"/>
      <c r="B5" s="131"/>
      <c r="C5" s="132"/>
      <c r="D5" s="133"/>
      <c r="E5" s="134"/>
      <c r="F5" s="133"/>
      <c r="G5" s="134"/>
      <c r="H5" s="133"/>
      <c r="I5" s="134"/>
      <c r="J5" s="132"/>
      <c r="K5" s="134"/>
      <c r="L5" s="132"/>
      <c r="M5" s="134"/>
      <c r="N5" s="133"/>
      <c r="O5" s="134"/>
      <c r="P5" s="132"/>
      <c r="Q5" s="134"/>
    </row>
    <row r="6" spans="1:17" ht="13.5" customHeight="1" hidden="1">
      <c r="A6" s="130"/>
      <c r="B6" s="131"/>
      <c r="C6" s="132"/>
      <c r="D6" s="133"/>
      <c r="E6" s="134"/>
      <c r="F6" s="133"/>
      <c r="G6" s="134"/>
      <c r="H6" s="133"/>
      <c r="I6" s="134"/>
      <c r="J6" s="132"/>
      <c r="K6" s="28"/>
      <c r="L6" s="132"/>
      <c r="M6" s="28"/>
      <c r="N6" s="133"/>
      <c r="O6" s="28"/>
      <c r="P6" s="132"/>
      <c r="Q6" s="28"/>
    </row>
    <row r="7" spans="1:18" s="6" customFormat="1" ht="14.25" customHeight="1">
      <c r="A7" s="17">
        <v>1</v>
      </c>
      <c r="B7" s="17">
        <v>2</v>
      </c>
      <c r="C7" s="17">
        <v>3</v>
      </c>
      <c r="D7" s="17">
        <v>4</v>
      </c>
      <c r="E7" s="25">
        <v>5</v>
      </c>
      <c r="F7" s="17">
        <v>6</v>
      </c>
      <c r="G7" s="25">
        <v>7</v>
      </c>
      <c r="H7" s="17">
        <v>8</v>
      </c>
      <c r="I7" s="25">
        <v>9</v>
      </c>
      <c r="J7" s="17">
        <v>10</v>
      </c>
      <c r="K7" s="25">
        <v>11</v>
      </c>
      <c r="L7" s="17">
        <v>12</v>
      </c>
      <c r="M7" s="25">
        <v>13</v>
      </c>
      <c r="N7" s="17">
        <v>14</v>
      </c>
      <c r="O7" s="25">
        <v>15</v>
      </c>
      <c r="P7" s="23">
        <v>16</v>
      </c>
      <c r="Q7" s="25">
        <v>17</v>
      </c>
      <c r="R7" s="5"/>
    </row>
    <row r="8" spans="1:19" s="16" customFormat="1" ht="64.5" customHeight="1">
      <c r="A8" s="61">
        <v>1</v>
      </c>
      <c r="B8" s="43" t="s">
        <v>106</v>
      </c>
      <c r="C8" s="62">
        <v>237999</v>
      </c>
      <c r="D8" s="29">
        <v>193875</v>
      </c>
      <c r="E8" s="30">
        <f>SUM(D8*100/C8)</f>
        <v>81.46042630431221</v>
      </c>
      <c r="F8" s="29">
        <v>22406</v>
      </c>
      <c r="G8" s="30">
        <f>SUM(F8*100/C8)</f>
        <v>9.414325270274245</v>
      </c>
      <c r="H8" s="29">
        <v>1780</v>
      </c>
      <c r="I8" s="30">
        <f>SUM(H8*100/C8)</f>
        <v>0.7479023021105131</v>
      </c>
      <c r="J8" s="62">
        <v>9151</v>
      </c>
      <c r="K8" s="30">
        <f>SUM(J8*100/C8)</f>
        <v>3.844974138546801</v>
      </c>
      <c r="L8" s="29"/>
      <c r="M8" s="30"/>
      <c r="N8" s="29">
        <v>164980</v>
      </c>
      <c r="O8" s="30">
        <f>SUM(N8*100/C8)</f>
        <v>69.31961898999576</v>
      </c>
      <c r="P8" s="62">
        <v>260</v>
      </c>
      <c r="Q8" s="90">
        <v>4.01</v>
      </c>
      <c r="R8" s="69"/>
      <c r="S8" s="2"/>
    </row>
    <row r="9" spans="1:19" s="16" customFormat="1" ht="83.25" customHeight="1">
      <c r="A9" s="61">
        <v>2</v>
      </c>
      <c r="B9" s="43" t="s">
        <v>107</v>
      </c>
      <c r="C9" s="62">
        <v>114164.2</v>
      </c>
      <c r="D9" s="29">
        <v>94581.1</v>
      </c>
      <c r="E9" s="30">
        <f>SUM(D9*100/C9)</f>
        <v>82.84654909332347</v>
      </c>
      <c r="F9" s="29">
        <v>18340</v>
      </c>
      <c r="G9" s="30">
        <f>SUM(F9*100/C9)</f>
        <v>16.06458066539248</v>
      </c>
      <c r="H9" s="29">
        <v>180</v>
      </c>
      <c r="I9" s="30">
        <f>SUM(H9*100/C9)</f>
        <v>0.15766764011835585</v>
      </c>
      <c r="J9" s="62">
        <v>62.4</v>
      </c>
      <c r="K9" s="30">
        <f>SUM(J9*100/C9)</f>
        <v>0.05465811524103003</v>
      </c>
      <c r="L9" s="29"/>
      <c r="M9" s="30"/>
      <c r="N9" s="29">
        <v>95413</v>
      </c>
      <c r="O9" s="30">
        <f>SUM(N9*100/C9)</f>
        <v>83.57523637007048</v>
      </c>
      <c r="P9" s="62">
        <v>154</v>
      </c>
      <c r="Q9" s="90">
        <v>0.005</v>
      </c>
      <c r="R9" s="69"/>
      <c r="S9" s="2"/>
    </row>
    <row r="10" spans="1:18" ht="45.75" customHeight="1">
      <c r="A10" s="61">
        <v>3</v>
      </c>
      <c r="B10" s="43" t="s">
        <v>108</v>
      </c>
      <c r="C10" s="62">
        <v>180164.7</v>
      </c>
      <c r="D10" s="29">
        <v>158758.7</v>
      </c>
      <c r="E10" s="30">
        <f>SUM(D10*100/C10)</f>
        <v>88.1186492137472</v>
      </c>
      <c r="F10" s="29">
        <v>10172.8</v>
      </c>
      <c r="G10" s="30">
        <f>SUM(F10*100/C10)</f>
        <v>5.646389109520343</v>
      </c>
      <c r="H10" s="29">
        <v>890</v>
      </c>
      <c r="I10" s="30">
        <f>SUM(H10*100/C10)</f>
        <v>0.49399244136059944</v>
      </c>
      <c r="J10" s="62">
        <v>6155.1</v>
      </c>
      <c r="K10" s="30">
        <f>SUM(J10*100/C10)</f>
        <v>3.416374017773737</v>
      </c>
      <c r="L10" s="41"/>
      <c r="M10" s="30">
        <f>SUM(L10*100/C10)</f>
        <v>0</v>
      </c>
      <c r="N10" s="29">
        <v>141137.7</v>
      </c>
      <c r="O10" s="30">
        <f>SUM(N10*100/C10)</f>
        <v>78.33815392249426</v>
      </c>
      <c r="P10" s="62">
        <v>203</v>
      </c>
      <c r="Q10" s="90">
        <v>6.39</v>
      </c>
      <c r="R10" s="7"/>
    </row>
    <row r="11" spans="1:19" s="16" customFormat="1" ht="42.75" customHeight="1">
      <c r="A11" s="61">
        <v>4</v>
      </c>
      <c r="B11" s="43" t="s">
        <v>109</v>
      </c>
      <c r="C11" s="62">
        <v>71395.4</v>
      </c>
      <c r="D11" s="29">
        <v>69895.5</v>
      </c>
      <c r="E11" s="30">
        <f>SUM(D11*100/C11)</f>
        <v>97.89916437193433</v>
      </c>
      <c r="F11" s="29">
        <v>969.9</v>
      </c>
      <c r="G11" s="30">
        <f>SUM(F11*100/C11)</f>
        <v>1.3584908831661424</v>
      </c>
      <c r="H11" s="29">
        <v>530</v>
      </c>
      <c r="I11" s="30">
        <f>SUM(H11*100/C11)</f>
        <v>0.7423447448995314</v>
      </c>
      <c r="J11" s="62">
        <v>760.4</v>
      </c>
      <c r="K11" s="30">
        <f>SUM(J11*100/C11)</f>
        <v>1.0650546113615165</v>
      </c>
      <c r="L11" s="29"/>
      <c r="M11" s="30"/>
      <c r="N11" s="29">
        <v>62286.9</v>
      </c>
      <c r="O11" s="30">
        <f>SUM(N11*100/C11)</f>
        <v>87.24217526619363</v>
      </c>
      <c r="P11" s="62">
        <v>115</v>
      </c>
      <c r="Q11" s="90">
        <v>1.87</v>
      </c>
      <c r="R11" s="69"/>
      <c r="S11" s="2"/>
    </row>
    <row r="12" spans="1:18" ht="29.25" customHeight="1">
      <c r="A12" s="18"/>
      <c r="B12" s="48" t="s">
        <v>24</v>
      </c>
      <c r="C12" s="49">
        <f>SUM(C8:C11)</f>
        <v>603723.3</v>
      </c>
      <c r="D12" s="49">
        <f>SUM(D8:D11)</f>
        <v>517110.3</v>
      </c>
      <c r="E12" s="30">
        <f>SUM(D12*100/C12)</f>
        <v>85.6535270379659</v>
      </c>
      <c r="F12" s="49">
        <f>SUM(F8:F11)</f>
        <v>51888.700000000004</v>
      </c>
      <c r="G12" s="30">
        <f>SUM(F12*100/C12)</f>
        <v>8.594781748526186</v>
      </c>
      <c r="H12" s="49">
        <f>SUM(H8:H11)</f>
        <v>3380</v>
      </c>
      <c r="I12" s="30">
        <f>SUM(H12*100/C12)</f>
        <v>0.5598591275175233</v>
      </c>
      <c r="J12" s="49">
        <f>SUM(J8:J11)</f>
        <v>16128.9</v>
      </c>
      <c r="K12" s="30">
        <f>SUM(J12*100/C12)</f>
        <v>2.6715715626678644</v>
      </c>
      <c r="L12" s="49">
        <f>SUM(L8:L11)</f>
        <v>0</v>
      </c>
      <c r="M12" s="50">
        <f>SUM(M8:M11)</f>
        <v>0</v>
      </c>
      <c r="N12" s="49">
        <f>SUM(N8:N11)</f>
        <v>463817.60000000003</v>
      </c>
      <c r="O12" s="30">
        <f>SUM(N12*100/C12)</f>
        <v>76.82618842108627</v>
      </c>
      <c r="P12" s="51">
        <f>SUM(P8:P11)</f>
        <v>732</v>
      </c>
      <c r="Q12" s="104">
        <v>3.07</v>
      </c>
      <c r="R12" s="11"/>
    </row>
    <row r="14" spans="2:17" s="12" customFormat="1" ht="16.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7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7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</sheetData>
  <sheetProtection/>
  <mergeCells count="19">
    <mergeCell ref="O4:O5"/>
    <mergeCell ref="P4:P6"/>
    <mergeCell ref="Q4:Q5"/>
    <mergeCell ref="H4:H6"/>
    <mergeCell ref="I4:I6"/>
    <mergeCell ref="J4:J6"/>
    <mergeCell ref="K4:K5"/>
    <mergeCell ref="L4:L6"/>
    <mergeCell ref="M4:M5"/>
    <mergeCell ref="A1:P1"/>
    <mergeCell ref="N2:Q2"/>
    <mergeCell ref="A4:A6"/>
    <mergeCell ref="B4:B6"/>
    <mergeCell ref="C4:C6"/>
    <mergeCell ref="D4:D6"/>
    <mergeCell ref="E4:E6"/>
    <mergeCell ref="F4:F6"/>
    <mergeCell ref="G4:G6"/>
    <mergeCell ref="N4:N6"/>
  </mergeCells>
  <printOptions/>
  <pageMargins left="0.2" right="0.2" top="0.2" bottom="0.75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O19" sqref="O19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19921875" style="2" customWidth="1"/>
    <col min="8" max="8" width="7.59765625" style="2" customWidth="1"/>
    <col min="9" max="9" width="5.5" style="2" customWidth="1"/>
    <col min="10" max="10" width="7.5" style="2" customWidth="1"/>
    <col min="11" max="11" width="6.59765625" style="2" customWidth="1"/>
    <col min="12" max="12" width="6.8984375" style="2" customWidth="1"/>
    <col min="13" max="13" width="4.59765625" style="2" customWidth="1"/>
    <col min="14" max="14" width="9" style="2" customWidth="1"/>
    <col min="15" max="15" width="11.3984375" style="2" customWidth="1"/>
    <col min="16" max="16" width="5.8984375" style="2" customWidth="1"/>
    <col min="17" max="17" width="4.5" style="2" customWidth="1"/>
    <col min="18" max="18" width="25.6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3"/>
    </row>
    <row r="3" spans="1:17" ht="3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29" t="s">
        <v>166</v>
      </c>
      <c r="O3" s="129"/>
      <c r="P3" s="129"/>
      <c r="Q3" s="129"/>
    </row>
    <row r="4" spans="2:17" ht="17.25">
      <c r="B4" s="4"/>
      <c r="P4" s="2" t="s">
        <v>56</v>
      </c>
      <c r="Q4" s="8"/>
    </row>
    <row r="5" spans="1:17" ht="27.75" customHeight="1">
      <c r="A5" s="130" t="s">
        <v>22</v>
      </c>
      <c r="B5" s="131" t="s">
        <v>23</v>
      </c>
      <c r="C5" s="132" t="s">
        <v>44</v>
      </c>
      <c r="D5" s="133" t="s">
        <v>47</v>
      </c>
      <c r="E5" s="134" t="s">
        <v>48</v>
      </c>
      <c r="F5" s="133" t="s">
        <v>49</v>
      </c>
      <c r="G5" s="134" t="s">
        <v>48</v>
      </c>
      <c r="H5" s="133" t="s">
        <v>51</v>
      </c>
      <c r="I5" s="134" t="s">
        <v>48</v>
      </c>
      <c r="J5" s="132" t="s">
        <v>52</v>
      </c>
      <c r="K5" s="134" t="s">
        <v>48</v>
      </c>
      <c r="L5" s="132" t="s">
        <v>53</v>
      </c>
      <c r="M5" s="134" t="s">
        <v>48</v>
      </c>
      <c r="N5" s="133" t="s">
        <v>54</v>
      </c>
      <c r="O5" s="134" t="s">
        <v>48</v>
      </c>
      <c r="P5" s="132" t="s">
        <v>55</v>
      </c>
      <c r="Q5" s="134" t="s">
        <v>50</v>
      </c>
    </row>
    <row r="6" spans="1:17" ht="78" customHeight="1">
      <c r="A6" s="130"/>
      <c r="B6" s="131"/>
      <c r="C6" s="132"/>
      <c r="D6" s="133"/>
      <c r="E6" s="134"/>
      <c r="F6" s="133"/>
      <c r="G6" s="134"/>
      <c r="H6" s="133"/>
      <c r="I6" s="134"/>
      <c r="J6" s="132"/>
      <c r="K6" s="134"/>
      <c r="L6" s="132"/>
      <c r="M6" s="134"/>
      <c r="N6" s="133"/>
      <c r="O6" s="134"/>
      <c r="P6" s="132"/>
      <c r="Q6" s="134"/>
    </row>
    <row r="7" spans="1:17" ht="13.5" customHeight="1" hidden="1">
      <c r="A7" s="130"/>
      <c r="B7" s="131"/>
      <c r="C7" s="132"/>
      <c r="D7" s="133"/>
      <c r="E7" s="134"/>
      <c r="F7" s="133"/>
      <c r="G7" s="134"/>
      <c r="H7" s="133"/>
      <c r="I7" s="134"/>
      <c r="J7" s="132"/>
      <c r="K7" s="28"/>
      <c r="L7" s="132"/>
      <c r="M7" s="28"/>
      <c r="N7" s="133"/>
      <c r="O7" s="28"/>
      <c r="P7" s="132"/>
      <c r="Q7" s="28"/>
    </row>
    <row r="8" spans="1:18" s="6" customFormat="1" ht="14.25" customHeight="1" thickBot="1">
      <c r="A8" s="17">
        <v>1</v>
      </c>
      <c r="B8" s="17">
        <v>2</v>
      </c>
      <c r="C8" s="17">
        <v>3</v>
      </c>
      <c r="D8" s="17">
        <v>4</v>
      </c>
      <c r="E8" s="25">
        <v>5</v>
      </c>
      <c r="F8" s="17">
        <v>6</v>
      </c>
      <c r="G8" s="25">
        <v>7</v>
      </c>
      <c r="H8" s="17">
        <v>8</v>
      </c>
      <c r="I8" s="25">
        <v>9</v>
      </c>
      <c r="J8" s="17">
        <v>10</v>
      </c>
      <c r="K8" s="25">
        <v>11</v>
      </c>
      <c r="L8" s="17">
        <v>12</v>
      </c>
      <c r="M8" s="25">
        <v>13</v>
      </c>
      <c r="N8" s="17">
        <v>14</v>
      </c>
      <c r="O8" s="25">
        <v>15</v>
      </c>
      <c r="P8" s="23">
        <v>16</v>
      </c>
      <c r="Q8" s="25">
        <v>17</v>
      </c>
      <c r="R8" s="5"/>
    </row>
    <row r="9" spans="1:18" ht="45" customHeight="1">
      <c r="A9" s="70" t="s">
        <v>0</v>
      </c>
      <c r="B9" s="71" t="s">
        <v>118</v>
      </c>
      <c r="C9" s="42">
        <v>433575</v>
      </c>
      <c r="D9" s="19">
        <v>339510</v>
      </c>
      <c r="E9" s="30">
        <f aca="true" t="shared" si="0" ref="E9:E16">SUM(D9*100/C9)</f>
        <v>78.30479155855389</v>
      </c>
      <c r="F9" s="19">
        <v>26946</v>
      </c>
      <c r="G9" s="26">
        <f aca="true" t="shared" si="1" ref="G9:G16">SUM(F9*100/C9)</f>
        <v>6.214841722885314</v>
      </c>
      <c r="H9" s="19">
        <v>6815</v>
      </c>
      <c r="I9" s="26">
        <f aca="true" t="shared" si="2" ref="I9:I14">SUM(H9*100/C9)</f>
        <v>1.5718157181571815</v>
      </c>
      <c r="J9" s="42">
        <v>12516</v>
      </c>
      <c r="K9" s="26">
        <f>SUM(J9*100/C9)</f>
        <v>2.886697803148244</v>
      </c>
      <c r="L9" s="19"/>
      <c r="M9" s="26"/>
      <c r="N9" s="19">
        <v>319046</v>
      </c>
      <c r="O9" s="26">
        <f>SUM(N9*100/C9)</f>
        <v>73.58496223260104</v>
      </c>
      <c r="P9" s="42">
        <v>500</v>
      </c>
      <c r="Q9" s="106">
        <v>2.39</v>
      </c>
      <c r="R9" s="24"/>
    </row>
    <row r="10" spans="1:18" s="16" customFormat="1" ht="36.75" customHeight="1">
      <c r="A10" s="72" t="s">
        <v>1</v>
      </c>
      <c r="B10" s="44" t="s">
        <v>119</v>
      </c>
      <c r="C10" s="41">
        <v>192557.3</v>
      </c>
      <c r="D10" s="29">
        <v>173671.2</v>
      </c>
      <c r="E10" s="30">
        <f t="shared" si="0"/>
        <v>90.19195844561594</v>
      </c>
      <c r="F10" s="29">
        <v>18886.1</v>
      </c>
      <c r="G10" s="30">
        <f t="shared" si="1"/>
        <v>9.80804155438407</v>
      </c>
      <c r="H10" s="29"/>
      <c r="I10" s="30">
        <f t="shared" si="2"/>
        <v>0</v>
      </c>
      <c r="J10" s="41">
        <v>0</v>
      </c>
      <c r="K10" s="30">
        <f>SUM(J10*100/C10)</f>
        <v>0</v>
      </c>
      <c r="L10" s="56">
        <v>0</v>
      </c>
      <c r="M10" s="30">
        <f>SUM(L10*100/C10)</f>
        <v>0</v>
      </c>
      <c r="N10" s="29">
        <v>152405.2</v>
      </c>
      <c r="O10" s="30">
        <f>SUM(N10*100/C10)</f>
        <v>79.14797309683924</v>
      </c>
      <c r="P10" s="41">
        <v>199</v>
      </c>
      <c r="Q10" s="106">
        <v>0</v>
      </c>
      <c r="R10" s="52"/>
    </row>
    <row r="11" spans="1:18" ht="25.5" customHeight="1" thickBot="1">
      <c r="A11" s="73" t="s">
        <v>2</v>
      </c>
      <c r="B11" s="44" t="s">
        <v>120</v>
      </c>
      <c r="C11" s="41">
        <v>97831</v>
      </c>
      <c r="D11" s="19">
        <v>93350</v>
      </c>
      <c r="E11" s="30">
        <f t="shared" si="0"/>
        <v>95.4196522574644</v>
      </c>
      <c r="F11" s="19">
        <v>4481</v>
      </c>
      <c r="G11" s="26">
        <f t="shared" si="1"/>
        <v>4.580347742535597</v>
      </c>
      <c r="H11" s="19"/>
      <c r="I11" s="26">
        <f t="shared" si="2"/>
        <v>0</v>
      </c>
      <c r="J11" s="41">
        <v>336</v>
      </c>
      <c r="K11" s="26">
        <f aca="true" t="shared" si="3" ref="K11:K16">SUM(J11*100/C11)</f>
        <v>0.3434494178736801</v>
      </c>
      <c r="L11" s="41"/>
      <c r="M11" s="26">
        <f>SUM(L11*100/C11)</f>
        <v>0</v>
      </c>
      <c r="N11" s="19">
        <v>56811</v>
      </c>
      <c r="O11" s="26">
        <f>SUM(N11*100/C11)</f>
        <v>58.07055023458822</v>
      </c>
      <c r="P11" s="41">
        <v>75</v>
      </c>
      <c r="Q11" s="106">
        <v>0.3</v>
      </c>
      <c r="R11" s="7"/>
    </row>
    <row r="12" spans="1:18" ht="26.25" customHeight="1">
      <c r="A12" s="70" t="s">
        <v>3</v>
      </c>
      <c r="B12" s="44" t="s">
        <v>121</v>
      </c>
      <c r="C12" s="41">
        <v>195259</v>
      </c>
      <c r="D12" s="19">
        <v>160834</v>
      </c>
      <c r="E12" s="30">
        <f t="shared" si="0"/>
        <v>82.36957067279869</v>
      </c>
      <c r="F12" s="19">
        <v>22347</v>
      </c>
      <c r="G12" s="26">
        <f t="shared" si="1"/>
        <v>11.44479895933094</v>
      </c>
      <c r="H12" s="19"/>
      <c r="I12" s="26">
        <f t="shared" si="2"/>
        <v>0</v>
      </c>
      <c r="J12" s="41">
        <v>127</v>
      </c>
      <c r="K12" s="26">
        <f t="shared" si="3"/>
        <v>0.06504181625430838</v>
      </c>
      <c r="L12" s="19"/>
      <c r="M12" s="26"/>
      <c r="N12" s="19">
        <v>158663</v>
      </c>
      <c r="O12" s="26">
        <f>SUM(N12*100/C12)</f>
        <v>81.25771411304984</v>
      </c>
      <c r="P12" s="41">
        <v>242</v>
      </c>
      <c r="Q12" s="106">
        <v>0.04</v>
      </c>
      <c r="R12" s="7"/>
    </row>
    <row r="13" spans="1:18" ht="39.75" customHeight="1">
      <c r="A13" s="72" t="s">
        <v>4</v>
      </c>
      <c r="B13" s="44" t="s">
        <v>122</v>
      </c>
      <c r="C13" s="41">
        <v>370970.3</v>
      </c>
      <c r="D13" s="19">
        <v>245718.6</v>
      </c>
      <c r="E13" s="30">
        <f t="shared" si="0"/>
        <v>66.23673108062829</v>
      </c>
      <c r="F13" s="19">
        <v>49572.7</v>
      </c>
      <c r="G13" s="26">
        <f t="shared" si="1"/>
        <v>13.362983505687653</v>
      </c>
      <c r="H13" s="19"/>
      <c r="I13" s="26">
        <f t="shared" si="2"/>
        <v>0</v>
      </c>
      <c r="J13" s="41">
        <v>7194.4</v>
      </c>
      <c r="K13" s="26">
        <f t="shared" si="3"/>
        <v>1.939346626940216</v>
      </c>
      <c r="L13" s="41"/>
      <c r="M13" s="26">
        <f>SUM(L13*100/C13)</f>
        <v>0</v>
      </c>
      <c r="N13" s="19">
        <v>240324.5</v>
      </c>
      <c r="O13" s="26">
        <f>SUM(N13*100/C13)</f>
        <v>64.7826793681327</v>
      </c>
      <c r="P13" s="41">
        <v>307</v>
      </c>
      <c r="Q13" s="106">
        <v>1.8</v>
      </c>
      <c r="R13" s="7"/>
    </row>
    <row r="14" spans="1:23" s="10" customFormat="1" ht="39" customHeight="1" thickBot="1">
      <c r="A14" s="73" t="s">
        <v>5</v>
      </c>
      <c r="B14" s="44" t="s">
        <v>123</v>
      </c>
      <c r="C14" s="41">
        <v>83757.2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41">
        <v>445.8</v>
      </c>
      <c r="K14" s="30">
        <f t="shared" si="3"/>
        <v>0.5322527496143615</v>
      </c>
      <c r="L14" s="29"/>
      <c r="M14" s="30"/>
      <c r="N14" s="29">
        <v>52533.3</v>
      </c>
      <c r="O14" s="26">
        <f>SUM(N14/C14*100)</f>
        <v>62.72093622995993</v>
      </c>
      <c r="P14" s="41">
        <v>60</v>
      </c>
      <c r="Q14" s="106">
        <v>0.96</v>
      </c>
      <c r="R14" s="63"/>
      <c r="S14" s="2"/>
      <c r="T14" s="2"/>
      <c r="U14" s="2"/>
      <c r="V14" s="2"/>
      <c r="W14" s="2"/>
    </row>
    <row r="15" spans="1:23" s="10" customFormat="1" ht="30" customHeight="1">
      <c r="A15" s="70" t="s">
        <v>6</v>
      </c>
      <c r="B15" s="97" t="s">
        <v>124</v>
      </c>
      <c r="C15" s="110">
        <v>11844.3</v>
      </c>
      <c r="D15" s="29">
        <v>10042.1</v>
      </c>
      <c r="E15" s="30">
        <f t="shared" si="0"/>
        <v>84.78424220933276</v>
      </c>
      <c r="F15" s="29"/>
      <c r="G15" s="30">
        <f t="shared" si="1"/>
        <v>0</v>
      </c>
      <c r="H15" s="29"/>
      <c r="I15" s="30"/>
      <c r="J15" s="110">
        <v>18.3</v>
      </c>
      <c r="K15" s="30">
        <f t="shared" si="3"/>
        <v>0.1545046984625516</v>
      </c>
      <c r="L15" s="29"/>
      <c r="M15" s="30"/>
      <c r="N15" s="29">
        <v>7545.8</v>
      </c>
      <c r="O15" s="30">
        <f>SUM(N15*100/C15)</f>
        <v>63.70828162069519</v>
      </c>
      <c r="P15" s="111">
        <v>10</v>
      </c>
      <c r="Q15" s="106">
        <v>0.13</v>
      </c>
      <c r="R15" s="7"/>
      <c r="S15" s="2"/>
      <c r="T15" s="2"/>
      <c r="U15" s="2"/>
      <c r="V15" s="2"/>
      <c r="W15" s="2"/>
    </row>
    <row r="16" spans="1:18" ht="29.25" customHeight="1">
      <c r="A16" s="18"/>
      <c r="B16" s="48" t="s">
        <v>24</v>
      </c>
      <c r="C16" s="49">
        <f>SUM(C9:C15)</f>
        <v>1385794.1</v>
      </c>
      <c r="D16" s="49">
        <f>SUM(D9:D15)</f>
        <v>1023125.8999999999</v>
      </c>
      <c r="E16" s="30">
        <f t="shared" si="0"/>
        <v>73.82957540373421</v>
      </c>
      <c r="F16" s="49">
        <f>SUM(F9:F15)</f>
        <v>122232.8</v>
      </c>
      <c r="G16" s="30">
        <f t="shared" si="1"/>
        <v>8.820415673583831</v>
      </c>
      <c r="H16" s="49">
        <f>SUM(H9:H15)</f>
        <v>6815</v>
      </c>
      <c r="I16" s="30">
        <f>SUM(H16*100/C16)</f>
        <v>0.4917757984393208</v>
      </c>
      <c r="J16" s="49">
        <f>SUM(J9:J15)</f>
        <v>20637.5</v>
      </c>
      <c r="K16" s="30">
        <f t="shared" si="3"/>
        <v>1.4892183478050598</v>
      </c>
      <c r="L16" s="49"/>
      <c r="M16" s="50">
        <f>SUM(M9:M15)</f>
        <v>0</v>
      </c>
      <c r="N16" s="49">
        <f>SUM(N9:N15)</f>
        <v>987328.8</v>
      </c>
      <c r="O16" s="30">
        <f>SUM(N16*100/C16)</f>
        <v>71.246428311392</v>
      </c>
      <c r="P16" s="51">
        <f>SUM(P9:P15)</f>
        <v>1393</v>
      </c>
      <c r="Q16" s="104">
        <v>0.8</v>
      </c>
      <c r="R16" s="11"/>
    </row>
    <row r="18" spans="2:17" s="12" customFormat="1" ht="16.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7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7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</sheetData>
  <sheetProtection/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3" bottom="0.1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3">
      <selection activeCell="Q21" sqref="Q21"/>
    </sheetView>
  </sheetViews>
  <sheetFormatPr defaultColWidth="8.796875" defaultRowHeight="15"/>
  <cols>
    <col min="1" max="1" width="3.8984375" style="2" customWidth="1"/>
    <col min="2" max="2" width="20.5" style="2" customWidth="1"/>
    <col min="3" max="3" width="9.5" style="2" customWidth="1"/>
    <col min="4" max="4" width="10.09765625" style="2" customWidth="1"/>
    <col min="5" max="5" width="7.3984375" style="2" customWidth="1"/>
    <col min="6" max="6" width="7.8984375" style="2" customWidth="1"/>
    <col min="7" max="7" width="6.8984375" style="2" customWidth="1"/>
    <col min="8" max="8" width="6.09765625" style="2" customWidth="1"/>
    <col min="9" max="9" width="5" style="2" customWidth="1"/>
    <col min="10" max="10" width="6.69921875" style="2" customWidth="1"/>
    <col min="11" max="11" width="4.59765625" style="2" customWidth="1"/>
    <col min="12" max="12" width="6.19921875" style="2" customWidth="1"/>
    <col min="13" max="13" width="4.69921875" style="2" customWidth="1"/>
    <col min="14" max="14" width="9" style="2" customWidth="1"/>
    <col min="15" max="15" width="6.59765625" style="2" customWidth="1"/>
    <col min="16" max="16" width="5.8984375" style="2" customWidth="1"/>
    <col min="17" max="17" width="7.59765625" style="2" customWidth="1"/>
    <col min="18" max="18" width="11.1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173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3"/>
    </row>
    <row r="3" spans="1:17" ht="3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29" t="s">
        <v>165</v>
      </c>
      <c r="O3" s="129"/>
      <c r="P3" s="129"/>
      <c r="Q3" s="129"/>
    </row>
    <row r="4" spans="2:17" ht="17.25">
      <c r="B4" s="4"/>
      <c r="P4" s="2" t="s">
        <v>56</v>
      </c>
      <c r="Q4" s="8"/>
    </row>
    <row r="5" spans="1:17" ht="27.75" customHeight="1">
      <c r="A5" s="130" t="s">
        <v>22</v>
      </c>
      <c r="B5" s="131" t="s">
        <v>23</v>
      </c>
      <c r="C5" s="132" t="s">
        <v>44</v>
      </c>
      <c r="D5" s="133" t="s">
        <v>47</v>
      </c>
      <c r="E5" s="134" t="s">
        <v>48</v>
      </c>
      <c r="F5" s="133" t="s">
        <v>49</v>
      </c>
      <c r="G5" s="134" t="s">
        <v>48</v>
      </c>
      <c r="H5" s="133" t="s">
        <v>51</v>
      </c>
      <c r="I5" s="134" t="s">
        <v>48</v>
      </c>
      <c r="J5" s="132" t="s">
        <v>52</v>
      </c>
      <c r="K5" s="134" t="s">
        <v>48</v>
      </c>
      <c r="L5" s="132" t="s">
        <v>53</v>
      </c>
      <c r="M5" s="134" t="s">
        <v>48</v>
      </c>
      <c r="N5" s="133" t="s">
        <v>54</v>
      </c>
      <c r="O5" s="134" t="s">
        <v>48</v>
      </c>
      <c r="P5" s="132" t="s">
        <v>55</v>
      </c>
      <c r="Q5" s="134" t="s">
        <v>50</v>
      </c>
    </row>
    <row r="6" spans="1:17" ht="78" customHeight="1">
      <c r="A6" s="130"/>
      <c r="B6" s="131"/>
      <c r="C6" s="132"/>
      <c r="D6" s="133"/>
      <c r="E6" s="134"/>
      <c r="F6" s="133"/>
      <c r="G6" s="134"/>
      <c r="H6" s="133"/>
      <c r="I6" s="134"/>
      <c r="J6" s="132"/>
      <c r="K6" s="134"/>
      <c r="L6" s="132"/>
      <c r="M6" s="134"/>
      <c r="N6" s="133"/>
      <c r="O6" s="134"/>
      <c r="P6" s="132"/>
      <c r="Q6" s="134"/>
    </row>
    <row r="7" spans="1:17" ht="13.5" customHeight="1" hidden="1">
      <c r="A7" s="130"/>
      <c r="B7" s="131"/>
      <c r="C7" s="132"/>
      <c r="D7" s="133"/>
      <c r="E7" s="134"/>
      <c r="F7" s="133"/>
      <c r="G7" s="134"/>
      <c r="H7" s="133"/>
      <c r="I7" s="134"/>
      <c r="J7" s="132"/>
      <c r="K7" s="28"/>
      <c r="L7" s="132"/>
      <c r="M7" s="28"/>
      <c r="N7" s="133"/>
      <c r="O7" s="28"/>
      <c r="P7" s="132"/>
      <c r="Q7" s="28"/>
    </row>
    <row r="8" spans="1:18" s="6" customFormat="1" ht="14.25" customHeight="1" thickBot="1">
      <c r="A8" s="17">
        <v>1</v>
      </c>
      <c r="B8" s="17">
        <v>2</v>
      </c>
      <c r="C8" s="17">
        <v>3</v>
      </c>
      <c r="D8" s="17">
        <v>4</v>
      </c>
      <c r="E8" s="25">
        <v>5</v>
      </c>
      <c r="F8" s="17">
        <v>6</v>
      </c>
      <c r="G8" s="25">
        <v>7</v>
      </c>
      <c r="H8" s="17">
        <v>8</v>
      </c>
      <c r="I8" s="25">
        <v>9</v>
      </c>
      <c r="J8" s="17">
        <v>10</v>
      </c>
      <c r="K8" s="25">
        <v>11</v>
      </c>
      <c r="L8" s="17">
        <v>12</v>
      </c>
      <c r="M8" s="25">
        <v>13</v>
      </c>
      <c r="N8" s="17">
        <v>14</v>
      </c>
      <c r="O8" s="25">
        <v>15</v>
      </c>
      <c r="P8" s="23">
        <v>16</v>
      </c>
      <c r="Q8" s="25">
        <v>17</v>
      </c>
      <c r="R8" s="5"/>
    </row>
    <row r="9" spans="1:18" ht="49.5" customHeight="1">
      <c r="A9" s="57">
        <v>1</v>
      </c>
      <c r="B9" s="44" t="s">
        <v>97</v>
      </c>
      <c r="C9" s="59">
        <v>189089</v>
      </c>
      <c r="D9" s="19">
        <v>160139</v>
      </c>
      <c r="E9" s="30">
        <f>SUM(D9*100/C9)</f>
        <v>84.68974927150707</v>
      </c>
      <c r="F9" s="19">
        <v>18591</v>
      </c>
      <c r="G9" s="26">
        <f aca="true" t="shared" si="0" ref="G9:G18">SUM(F9*100/C9)</f>
        <v>9.831878110307844</v>
      </c>
      <c r="H9" s="19"/>
      <c r="I9" s="26">
        <f aca="true" t="shared" si="1" ref="I9:I14">SUM(H9*100/C9)</f>
        <v>0</v>
      </c>
      <c r="J9" s="59">
        <v>276</v>
      </c>
      <c r="K9" s="26">
        <f aca="true" t="shared" si="2" ref="K9:K17">SUM(J9*100/C9)</f>
        <v>0.14596301212656473</v>
      </c>
      <c r="L9" s="19"/>
      <c r="M9" s="26"/>
      <c r="N9" s="19">
        <v>126482</v>
      </c>
      <c r="O9" s="26">
        <f aca="true" t="shared" si="3" ref="O9:O17">SUM(N9*100/C9)</f>
        <v>66.89019456446435</v>
      </c>
      <c r="P9" s="59">
        <v>187</v>
      </c>
      <c r="Q9" s="90">
        <v>0.0241</v>
      </c>
      <c r="R9" s="24"/>
    </row>
    <row r="10" spans="1:18" s="16" customFormat="1" ht="70.5" customHeight="1" thickBot="1">
      <c r="A10" s="58">
        <v>2</v>
      </c>
      <c r="B10" s="44" t="s">
        <v>98</v>
      </c>
      <c r="C10" s="60">
        <v>267481.7</v>
      </c>
      <c r="D10" s="29">
        <v>222099.7</v>
      </c>
      <c r="E10" s="30">
        <f aca="true" t="shared" si="4" ref="E10:E17">SUM(D10*100/C10)</f>
        <v>83.03360566349025</v>
      </c>
      <c r="F10" s="29">
        <v>31875.6</v>
      </c>
      <c r="G10" s="30">
        <f t="shared" si="0"/>
        <v>11.916927401014723</v>
      </c>
      <c r="H10" s="29"/>
      <c r="I10" s="30">
        <f t="shared" si="1"/>
        <v>0</v>
      </c>
      <c r="J10" s="59">
        <v>1096</v>
      </c>
      <c r="K10" s="30">
        <f t="shared" si="2"/>
        <v>0.40974765750329833</v>
      </c>
      <c r="L10" s="56"/>
      <c r="M10" s="30">
        <f>SUM(L10*100/C10)</f>
        <v>0</v>
      </c>
      <c r="N10" s="29">
        <v>203410</v>
      </c>
      <c r="O10" s="30">
        <f t="shared" si="3"/>
        <v>76.04632391673897</v>
      </c>
      <c r="P10" s="59">
        <v>238</v>
      </c>
      <c r="Q10" s="27">
        <v>0.3298</v>
      </c>
      <c r="R10" s="52"/>
    </row>
    <row r="11" spans="1:18" ht="45.75" customHeight="1">
      <c r="A11" s="57">
        <v>3</v>
      </c>
      <c r="B11" s="44" t="s">
        <v>99</v>
      </c>
      <c r="C11" s="60">
        <v>224160</v>
      </c>
      <c r="D11" s="19">
        <v>180820</v>
      </c>
      <c r="E11" s="30">
        <f t="shared" si="4"/>
        <v>80.6655960028551</v>
      </c>
      <c r="F11" s="19">
        <v>24853</v>
      </c>
      <c r="G11" s="26">
        <f t="shared" si="0"/>
        <v>11.087169878658102</v>
      </c>
      <c r="H11" s="19"/>
      <c r="I11" s="26">
        <f t="shared" si="1"/>
        <v>0</v>
      </c>
      <c r="J11" s="59">
        <v>2172.8</v>
      </c>
      <c r="K11" s="26">
        <f t="shared" si="2"/>
        <v>0.969307637401856</v>
      </c>
      <c r="L11" s="41"/>
      <c r="M11" s="26">
        <f>SUM(L11*100/C11)</f>
        <v>0</v>
      </c>
      <c r="N11" s="19">
        <v>170952</v>
      </c>
      <c r="O11" s="26">
        <f t="shared" si="3"/>
        <v>76.26338329764454</v>
      </c>
      <c r="P11" s="59">
        <v>242</v>
      </c>
      <c r="Q11" s="27">
        <v>0.5778</v>
      </c>
      <c r="R11" s="7"/>
    </row>
    <row r="12" spans="1:18" ht="42.75" customHeight="1" thickBot="1">
      <c r="A12" s="58">
        <v>4</v>
      </c>
      <c r="B12" s="44" t="s">
        <v>100</v>
      </c>
      <c r="C12" s="59">
        <v>62850.5</v>
      </c>
      <c r="D12" s="19">
        <v>58859.5</v>
      </c>
      <c r="E12" s="30">
        <f t="shared" si="4"/>
        <v>93.65001073977136</v>
      </c>
      <c r="F12" s="19">
        <v>3033</v>
      </c>
      <c r="G12" s="26">
        <f t="shared" si="0"/>
        <v>4.825737265415549</v>
      </c>
      <c r="H12" s="19">
        <v>660</v>
      </c>
      <c r="I12" s="26">
        <f t="shared" si="1"/>
        <v>1.0501109776374093</v>
      </c>
      <c r="J12" s="59">
        <v>0</v>
      </c>
      <c r="K12" s="26">
        <f t="shared" si="2"/>
        <v>0</v>
      </c>
      <c r="L12" s="19">
        <v>5385.3</v>
      </c>
      <c r="M12" s="26">
        <f>SUM(L12*100/C12)</f>
        <v>8.568428254349607</v>
      </c>
      <c r="N12" s="19">
        <v>53403</v>
      </c>
      <c r="O12" s="26">
        <f t="shared" si="3"/>
        <v>84.96829778601602</v>
      </c>
      <c r="P12" s="59">
        <v>90</v>
      </c>
      <c r="Q12" s="27">
        <v>-3.293</v>
      </c>
      <c r="R12" s="7"/>
    </row>
    <row r="13" spans="1:18" ht="57" customHeight="1">
      <c r="A13" s="57">
        <v>5</v>
      </c>
      <c r="B13" s="44" t="s">
        <v>101</v>
      </c>
      <c r="C13" s="59">
        <v>105800</v>
      </c>
      <c r="D13" s="19">
        <v>93298</v>
      </c>
      <c r="E13" s="30">
        <f t="shared" si="4"/>
        <v>88.18336483931947</v>
      </c>
      <c r="F13" s="19">
        <v>5745</v>
      </c>
      <c r="G13" s="26">
        <f t="shared" si="0"/>
        <v>5.430056710775047</v>
      </c>
      <c r="H13" s="19"/>
      <c r="I13" s="26">
        <f t="shared" si="1"/>
        <v>0</v>
      </c>
      <c r="J13" s="59">
        <v>1339</v>
      </c>
      <c r="K13" s="26">
        <f t="shared" si="2"/>
        <v>1.2655954631379962</v>
      </c>
      <c r="L13" s="41"/>
      <c r="M13" s="26"/>
      <c r="N13" s="19">
        <v>81302</v>
      </c>
      <c r="O13" s="26">
        <f t="shared" si="3"/>
        <v>76.84499054820417</v>
      </c>
      <c r="P13" s="59">
        <v>120</v>
      </c>
      <c r="Q13" s="27">
        <v>1.173</v>
      </c>
      <c r="R13" s="7"/>
    </row>
    <row r="14" spans="1:23" s="10" customFormat="1" ht="63" customHeight="1" thickBot="1">
      <c r="A14" s="58">
        <v>6</v>
      </c>
      <c r="B14" s="44" t="s">
        <v>102</v>
      </c>
      <c r="C14" s="60">
        <v>80316</v>
      </c>
      <c r="D14" s="19">
        <v>73412</v>
      </c>
      <c r="E14" s="30">
        <f t="shared" si="4"/>
        <v>91.40395438019821</v>
      </c>
      <c r="F14" s="19">
        <v>5819</v>
      </c>
      <c r="G14" s="26">
        <f t="shared" si="0"/>
        <v>7.245131729667812</v>
      </c>
      <c r="H14" s="19"/>
      <c r="I14" s="26">
        <f t="shared" si="1"/>
        <v>0</v>
      </c>
      <c r="J14" s="59">
        <v>402</v>
      </c>
      <c r="K14" s="26">
        <f t="shared" si="2"/>
        <v>0.5005229344090841</v>
      </c>
      <c r="L14" s="19"/>
      <c r="M14" s="26"/>
      <c r="N14" s="19">
        <v>69835</v>
      </c>
      <c r="O14" s="26">
        <f t="shared" si="3"/>
        <v>86.95029632949849</v>
      </c>
      <c r="P14" s="59">
        <v>95</v>
      </c>
      <c r="Q14" s="27">
        <v>0.758</v>
      </c>
      <c r="R14" s="63" t="s">
        <v>172</v>
      </c>
      <c r="S14" s="2"/>
      <c r="T14" s="2"/>
      <c r="U14" s="2"/>
      <c r="V14" s="2"/>
      <c r="W14" s="2"/>
    </row>
    <row r="15" spans="1:23" s="10" customFormat="1" ht="30" customHeight="1">
      <c r="A15" s="57">
        <v>7</v>
      </c>
      <c r="B15" s="44" t="s">
        <v>103</v>
      </c>
      <c r="C15" s="59">
        <v>71412</v>
      </c>
      <c r="D15" s="19">
        <v>65808</v>
      </c>
      <c r="E15" s="30">
        <f t="shared" si="4"/>
        <v>92.15257939842043</v>
      </c>
      <c r="F15" s="19">
        <v>5604</v>
      </c>
      <c r="G15" s="26">
        <f t="shared" si="0"/>
        <v>7.847420601579566</v>
      </c>
      <c r="H15" s="19"/>
      <c r="I15" s="26"/>
      <c r="J15" s="59">
        <v>41</v>
      </c>
      <c r="K15" s="26">
        <f t="shared" si="2"/>
        <v>0.05741331989021453</v>
      </c>
      <c r="L15" s="19"/>
      <c r="M15" s="26"/>
      <c r="N15" s="19">
        <v>62399</v>
      </c>
      <c r="O15" s="26">
        <f t="shared" si="3"/>
        <v>87.3788718982804</v>
      </c>
      <c r="P15" s="59">
        <v>97</v>
      </c>
      <c r="Q15" s="27">
        <v>0.0876</v>
      </c>
      <c r="R15" s="7"/>
      <c r="S15" s="2"/>
      <c r="T15" s="2"/>
      <c r="U15" s="2"/>
      <c r="V15" s="2"/>
      <c r="W15" s="2"/>
    </row>
    <row r="16" spans="1:23" s="10" customFormat="1" ht="30" customHeight="1" thickBot="1">
      <c r="A16" s="58">
        <v>8</v>
      </c>
      <c r="B16" s="44" t="s">
        <v>104</v>
      </c>
      <c r="C16" s="59">
        <v>78119</v>
      </c>
      <c r="D16" s="19">
        <v>74613</v>
      </c>
      <c r="E16" s="30">
        <f t="shared" si="4"/>
        <v>95.51197531970455</v>
      </c>
      <c r="F16" s="19">
        <v>3506</v>
      </c>
      <c r="G16" s="26">
        <f t="shared" si="0"/>
        <v>4.488024680295447</v>
      </c>
      <c r="H16" s="19"/>
      <c r="I16" s="26"/>
      <c r="J16" s="59">
        <v>438</v>
      </c>
      <c r="K16" s="26">
        <f t="shared" si="2"/>
        <v>0.5606830604590433</v>
      </c>
      <c r="L16" s="19"/>
      <c r="M16" s="26"/>
      <c r="N16" s="19">
        <v>69994</v>
      </c>
      <c r="O16" s="26">
        <f t="shared" si="3"/>
        <v>89.59920121865359</v>
      </c>
      <c r="P16" s="59">
        <v>87</v>
      </c>
      <c r="Q16" s="27">
        <v>0.656</v>
      </c>
      <c r="R16" s="7"/>
      <c r="S16" s="2"/>
      <c r="T16" s="2"/>
      <c r="U16" s="2"/>
      <c r="V16" s="2"/>
      <c r="W16" s="2"/>
    </row>
    <row r="17" spans="1:23" s="10" customFormat="1" ht="30" customHeight="1">
      <c r="A17" s="57">
        <v>9</v>
      </c>
      <c r="B17" s="44" t="s">
        <v>105</v>
      </c>
      <c r="C17" s="59">
        <v>3752</v>
      </c>
      <c r="D17" s="19">
        <v>1992</v>
      </c>
      <c r="E17" s="30">
        <f t="shared" si="4"/>
        <v>53.091684434968016</v>
      </c>
      <c r="F17" s="19">
        <v>1760</v>
      </c>
      <c r="G17" s="26">
        <f t="shared" si="0"/>
        <v>46.908315565031984</v>
      </c>
      <c r="H17" s="19"/>
      <c r="I17" s="26"/>
      <c r="J17" s="59">
        <v>0</v>
      </c>
      <c r="K17" s="26">
        <f t="shared" si="2"/>
        <v>0</v>
      </c>
      <c r="L17" s="19">
        <v>676</v>
      </c>
      <c r="M17" s="26">
        <f>SUM(L17*100/C17)</f>
        <v>18.017057569296377</v>
      </c>
      <c r="N17" s="19">
        <v>2930</v>
      </c>
      <c r="O17" s="26">
        <f t="shared" si="3"/>
        <v>78.09168443496802</v>
      </c>
      <c r="P17" s="59">
        <v>5</v>
      </c>
      <c r="Q17" s="27">
        <v>-53.18</v>
      </c>
      <c r="R17" s="7"/>
      <c r="S17" s="2"/>
      <c r="T17" s="2"/>
      <c r="U17" s="2"/>
      <c r="V17" s="2"/>
      <c r="W17" s="2"/>
    </row>
    <row r="18" spans="1:18" ht="29.25" customHeight="1">
      <c r="A18" s="18"/>
      <c r="B18" s="48" t="s">
        <v>24</v>
      </c>
      <c r="C18" s="49">
        <f aca="true" t="shared" si="5" ref="C18:J18">SUM(C9:C17)</f>
        <v>1082980.2</v>
      </c>
      <c r="D18" s="49">
        <f t="shared" si="5"/>
        <v>931041.2</v>
      </c>
      <c r="E18" s="30">
        <f>SUM(D18*100/C18)</f>
        <v>85.9702882841256</v>
      </c>
      <c r="F18" s="49">
        <f t="shared" si="5"/>
        <v>100786.6</v>
      </c>
      <c r="G18" s="26">
        <f t="shared" si="0"/>
        <v>9.30641206552068</v>
      </c>
      <c r="H18" s="49">
        <f t="shared" si="5"/>
        <v>660</v>
      </c>
      <c r="I18" s="26">
        <f>SUM(H18*100/C18)</f>
        <v>0.060942942447147236</v>
      </c>
      <c r="J18" s="49">
        <f t="shared" si="5"/>
        <v>5764.8</v>
      </c>
      <c r="K18" s="26">
        <f>SUM(J18*100/C18)</f>
        <v>0.5323089009383551</v>
      </c>
      <c r="L18" s="49"/>
      <c r="M18" s="26">
        <f>SUM(L18*100/C18)</f>
        <v>0</v>
      </c>
      <c r="N18" s="49">
        <f>SUM(N9:N17)</f>
        <v>840707</v>
      </c>
      <c r="O18" s="26">
        <f>SUM(N18*100/C18)</f>
        <v>77.62902775138457</v>
      </c>
      <c r="P18" s="51">
        <f>SUM(P9:P17)</f>
        <v>1161</v>
      </c>
      <c r="Q18" s="104">
        <v>-5.87</v>
      </c>
      <c r="R18" s="11"/>
    </row>
    <row r="20" spans="2:17" s="12" customFormat="1" ht="16.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7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7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</sheetData>
  <sheetProtection/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" right="0.2" top="0.3" bottom="0.2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J21">
      <selection activeCell="S29" sqref="S29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7.19921875" style="2" customWidth="1"/>
    <col min="8" max="8" width="7.59765625" style="2" customWidth="1"/>
    <col min="9" max="9" width="6.3984375" style="2" customWidth="1"/>
    <col min="10" max="10" width="7.5" style="2" customWidth="1"/>
    <col min="11" max="11" width="6.59765625" style="2" customWidth="1"/>
    <col min="12" max="12" width="7.69921875" style="2" customWidth="1"/>
    <col min="13" max="13" width="4.5" style="2" customWidth="1"/>
    <col min="14" max="14" width="9.3984375" style="2" customWidth="1"/>
    <col min="15" max="15" width="6.59765625" style="2" customWidth="1"/>
    <col min="16" max="16" width="5.8984375" style="2" customWidth="1"/>
    <col min="17" max="17" width="6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174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3"/>
    </row>
    <row r="3" spans="1:17" ht="3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29" t="s">
        <v>164</v>
      </c>
      <c r="O3" s="129"/>
      <c r="P3" s="129"/>
      <c r="Q3" s="129"/>
    </row>
    <row r="4" spans="2:17" ht="17.25">
      <c r="B4" s="4"/>
      <c r="P4" s="2" t="s">
        <v>56</v>
      </c>
      <c r="Q4" s="8"/>
    </row>
    <row r="5" spans="1:17" ht="27.75" customHeight="1">
      <c r="A5" s="130" t="s">
        <v>22</v>
      </c>
      <c r="B5" s="131" t="s">
        <v>23</v>
      </c>
      <c r="C5" s="132" t="s">
        <v>44</v>
      </c>
      <c r="D5" s="133" t="s">
        <v>47</v>
      </c>
      <c r="E5" s="134" t="s">
        <v>48</v>
      </c>
      <c r="F5" s="133" t="s">
        <v>49</v>
      </c>
      <c r="G5" s="134" t="s">
        <v>48</v>
      </c>
      <c r="H5" s="133" t="s">
        <v>51</v>
      </c>
      <c r="I5" s="134" t="s">
        <v>48</v>
      </c>
      <c r="J5" s="132" t="s">
        <v>52</v>
      </c>
      <c r="K5" s="134" t="s">
        <v>48</v>
      </c>
      <c r="L5" s="132" t="s">
        <v>53</v>
      </c>
      <c r="M5" s="134" t="s">
        <v>48</v>
      </c>
      <c r="N5" s="133" t="s">
        <v>54</v>
      </c>
      <c r="O5" s="134" t="s">
        <v>48</v>
      </c>
      <c r="P5" s="132" t="s">
        <v>55</v>
      </c>
      <c r="Q5" s="134" t="s">
        <v>50</v>
      </c>
    </row>
    <row r="6" spans="1:17" ht="78" customHeight="1">
      <c r="A6" s="130"/>
      <c r="B6" s="131"/>
      <c r="C6" s="132"/>
      <c r="D6" s="133"/>
      <c r="E6" s="134"/>
      <c r="F6" s="133"/>
      <c r="G6" s="134"/>
      <c r="H6" s="133"/>
      <c r="I6" s="134"/>
      <c r="J6" s="132"/>
      <c r="K6" s="134"/>
      <c r="L6" s="132"/>
      <c r="M6" s="134"/>
      <c r="N6" s="133"/>
      <c r="O6" s="134"/>
      <c r="P6" s="132"/>
      <c r="Q6" s="134"/>
    </row>
    <row r="7" spans="1:17" ht="13.5" customHeight="1" hidden="1">
      <c r="A7" s="130"/>
      <c r="B7" s="131"/>
      <c r="C7" s="132"/>
      <c r="D7" s="133"/>
      <c r="E7" s="134"/>
      <c r="F7" s="133"/>
      <c r="G7" s="134"/>
      <c r="H7" s="133"/>
      <c r="I7" s="134"/>
      <c r="J7" s="132"/>
      <c r="K7" s="28"/>
      <c r="L7" s="132"/>
      <c r="M7" s="28"/>
      <c r="N7" s="133"/>
      <c r="O7" s="28"/>
      <c r="P7" s="132"/>
      <c r="Q7" s="28"/>
    </row>
    <row r="8" spans="1:18" s="6" customFormat="1" ht="14.25" customHeight="1">
      <c r="A8" s="17">
        <v>1</v>
      </c>
      <c r="B8" s="17">
        <v>2</v>
      </c>
      <c r="C8" s="17">
        <v>3</v>
      </c>
      <c r="D8" s="17">
        <v>4</v>
      </c>
      <c r="E8" s="25">
        <v>5</v>
      </c>
      <c r="F8" s="17">
        <v>6</v>
      </c>
      <c r="G8" s="25">
        <v>7</v>
      </c>
      <c r="H8" s="17">
        <v>8</v>
      </c>
      <c r="I8" s="25">
        <v>9</v>
      </c>
      <c r="J8" s="17">
        <v>10</v>
      </c>
      <c r="K8" s="25">
        <v>11</v>
      </c>
      <c r="L8" s="17">
        <v>12</v>
      </c>
      <c r="M8" s="25">
        <v>13</v>
      </c>
      <c r="N8" s="17">
        <v>14</v>
      </c>
      <c r="O8" s="25">
        <v>15</v>
      </c>
      <c r="P8" s="23">
        <v>16</v>
      </c>
      <c r="Q8" s="25">
        <v>17</v>
      </c>
      <c r="R8" s="5"/>
    </row>
    <row r="9" spans="1:18" ht="30" customHeight="1">
      <c r="A9" s="18" t="s">
        <v>0</v>
      </c>
      <c r="B9" s="1" t="s">
        <v>45</v>
      </c>
      <c r="C9" s="29">
        <v>500791</v>
      </c>
      <c r="D9" s="19">
        <v>306425</v>
      </c>
      <c r="E9" s="30">
        <f aca="true" t="shared" si="0" ref="E9:E30">SUM(D9*100/C9)</f>
        <v>61.18820026717732</v>
      </c>
      <c r="F9" s="19">
        <v>162464</v>
      </c>
      <c r="G9" s="26">
        <f aca="true" t="shared" si="1" ref="G9:G30">SUM(F9*100/C9)</f>
        <v>32.44147758246454</v>
      </c>
      <c r="H9" s="19">
        <v>12139</v>
      </c>
      <c r="I9" s="26">
        <f>SUM(H9*100/C9)</f>
        <v>2.423965286916099</v>
      </c>
      <c r="J9" s="19">
        <v>287</v>
      </c>
      <c r="K9" s="26">
        <f aca="true" t="shared" si="2" ref="K9:K30">SUM(J9*100/C9)</f>
        <v>0.05730933662945221</v>
      </c>
      <c r="L9" s="19"/>
      <c r="M9" s="26"/>
      <c r="N9" s="19">
        <v>327241</v>
      </c>
      <c r="O9" s="26">
        <f aca="true" t="shared" si="3" ref="O9:O30">SUM(N9*100/C9)</f>
        <v>65.34482448766052</v>
      </c>
      <c r="P9" s="20">
        <v>401</v>
      </c>
      <c r="Q9" s="106">
        <v>0.01</v>
      </c>
      <c r="R9" s="24"/>
    </row>
    <row r="10" spans="1:18" ht="47.25" customHeight="1">
      <c r="A10" s="18" t="s">
        <v>1</v>
      </c>
      <c r="B10" s="1" t="s">
        <v>25</v>
      </c>
      <c r="C10" s="29">
        <v>86037</v>
      </c>
      <c r="D10" s="19">
        <v>80055</v>
      </c>
      <c r="E10" s="30">
        <f t="shared" si="0"/>
        <v>93.04717737717493</v>
      </c>
      <c r="F10" s="19">
        <v>1302</v>
      </c>
      <c r="G10" s="26">
        <f t="shared" si="1"/>
        <v>1.5133024164022455</v>
      </c>
      <c r="H10" s="19"/>
      <c r="I10" s="26">
        <f aca="true" t="shared" si="4" ref="I10:I29">SUM(H10*100/C10)</f>
        <v>0</v>
      </c>
      <c r="J10" s="19">
        <v>1026</v>
      </c>
      <c r="K10" s="26">
        <f t="shared" si="2"/>
        <v>1.192510199100387</v>
      </c>
      <c r="L10" s="19"/>
      <c r="M10" s="26"/>
      <c r="N10" s="19">
        <v>70391</v>
      </c>
      <c r="O10" s="26">
        <f t="shared" si="3"/>
        <v>81.81480060904029</v>
      </c>
      <c r="P10" s="20">
        <v>99</v>
      </c>
      <c r="Q10" s="106">
        <v>0.77</v>
      </c>
      <c r="R10" s="7"/>
    </row>
    <row r="11" spans="1:18" ht="45.75" customHeight="1">
      <c r="A11" s="18" t="s">
        <v>2</v>
      </c>
      <c r="B11" s="1" t="s">
        <v>46</v>
      </c>
      <c r="C11" s="29">
        <v>46755</v>
      </c>
      <c r="D11" s="19">
        <v>37548</v>
      </c>
      <c r="E11" s="30">
        <f t="shared" si="0"/>
        <v>80.30798845043311</v>
      </c>
      <c r="F11" s="19">
        <v>1786</v>
      </c>
      <c r="G11" s="26">
        <f t="shared" si="1"/>
        <v>3.819912308843974</v>
      </c>
      <c r="H11" s="19"/>
      <c r="I11" s="26">
        <f t="shared" si="4"/>
        <v>0</v>
      </c>
      <c r="J11" s="19">
        <v>0</v>
      </c>
      <c r="K11" s="26">
        <f t="shared" si="2"/>
        <v>0</v>
      </c>
      <c r="L11" s="19">
        <v>0</v>
      </c>
      <c r="M11" s="26">
        <f>SUM(L11*100/C11)</f>
        <v>0</v>
      </c>
      <c r="N11" s="19">
        <v>11300</v>
      </c>
      <c r="O11" s="26">
        <f t="shared" si="3"/>
        <v>24.168538124264785</v>
      </c>
      <c r="P11" s="20">
        <v>31</v>
      </c>
      <c r="Q11" s="107">
        <v>0</v>
      </c>
      <c r="R11" s="7"/>
    </row>
    <row r="12" spans="1:18" ht="30" customHeight="1">
      <c r="A12" s="18" t="s">
        <v>3</v>
      </c>
      <c r="B12" s="1" t="s">
        <v>26</v>
      </c>
      <c r="C12" s="29">
        <v>59620</v>
      </c>
      <c r="D12" s="19">
        <v>53427</v>
      </c>
      <c r="E12" s="30">
        <f t="shared" si="0"/>
        <v>89.61254612546125</v>
      </c>
      <c r="F12" s="19">
        <v>3518</v>
      </c>
      <c r="G12" s="26">
        <f t="shared" si="1"/>
        <v>5.90070446159007</v>
      </c>
      <c r="H12" s="19">
        <v>549</v>
      </c>
      <c r="I12" s="26">
        <f>SUM(H12*100/C12)</f>
        <v>0.9208319355920832</v>
      </c>
      <c r="J12" s="19">
        <v>0</v>
      </c>
      <c r="K12" s="26">
        <f t="shared" si="2"/>
        <v>0</v>
      </c>
      <c r="L12" s="19">
        <v>6819</v>
      </c>
      <c r="M12" s="26">
        <f>SUM(L12*100/C12)</f>
        <v>11.437437101643743</v>
      </c>
      <c r="N12" s="19">
        <v>53361</v>
      </c>
      <c r="O12" s="26">
        <f t="shared" si="3"/>
        <v>89.50184501845018</v>
      </c>
      <c r="P12" s="20">
        <v>102</v>
      </c>
      <c r="Q12" s="106">
        <v>-2.9</v>
      </c>
      <c r="R12" s="7"/>
    </row>
    <row r="13" spans="1:18" ht="45" customHeight="1">
      <c r="A13" s="18" t="s">
        <v>4</v>
      </c>
      <c r="B13" s="1" t="s">
        <v>43</v>
      </c>
      <c r="C13" s="29">
        <v>223973.8</v>
      </c>
      <c r="D13" s="19">
        <v>177746.3</v>
      </c>
      <c r="E13" s="30">
        <f t="shared" si="0"/>
        <v>79.36030910758312</v>
      </c>
      <c r="F13" s="19">
        <v>39674</v>
      </c>
      <c r="G13" s="26">
        <f t="shared" si="1"/>
        <v>17.71367901067</v>
      </c>
      <c r="H13" s="19">
        <v>650</v>
      </c>
      <c r="I13" s="26">
        <f>SUM(H13*100/C13)</f>
        <v>0.29021251592820235</v>
      </c>
      <c r="J13" s="19">
        <v>1670.3</v>
      </c>
      <c r="K13" s="26">
        <f t="shared" si="2"/>
        <v>0.7457568697767328</v>
      </c>
      <c r="L13" s="19"/>
      <c r="M13" s="26"/>
      <c r="N13" s="19">
        <v>149711.4</v>
      </c>
      <c r="O13" s="26">
        <f t="shared" si="3"/>
        <v>66.84326470328226</v>
      </c>
      <c r="P13" s="20">
        <v>221</v>
      </c>
      <c r="Q13" s="106">
        <v>0.28</v>
      </c>
      <c r="R13" s="7"/>
    </row>
    <row r="14" spans="1:23" s="10" customFormat="1" ht="30" customHeight="1">
      <c r="A14" s="18" t="s">
        <v>5</v>
      </c>
      <c r="B14" s="1" t="s">
        <v>27</v>
      </c>
      <c r="C14" s="29">
        <v>62360.6</v>
      </c>
      <c r="D14" s="19">
        <v>38373.4</v>
      </c>
      <c r="E14" s="30">
        <f t="shared" si="0"/>
        <v>61.53468696580854</v>
      </c>
      <c r="F14" s="19">
        <v>3126.5</v>
      </c>
      <c r="G14" s="26">
        <f t="shared" si="1"/>
        <v>5.0135822939484225</v>
      </c>
      <c r="H14" s="19">
        <v>3687.7</v>
      </c>
      <c r="I14" s="26">
        <f>SUM(H14*100/C14)</f>
        <v>5.9135094915699975</v>
      </c>
      <c r="J14" s="19">
        <v>197.3</v>
      </c>
      <c r="K14" s="26">
        <f t="shared" si="2"/>
        <v>0.31638566659076406</v>
      </c>
      <c r="L14" s="19"/>
      <c r="M14" s="26"/>
      <c r="N14" s="19">
        <v>29027.7</v>
      </c>
      <c r="O14" s="26">
        <f t="shared" si="3"/>
        <v>46.54814097362758</v>
      </c>
      <c r="P14" s="20">
        <v>61</v>
      </c>
      <c r="Q14" s="106">
        <v>0.15</v>
      </c>
      <c r="R14" s="7"/>
      <c r="S14" s="2"/>
      <c r="T14" s="2"/>
      <c r="U14" s="2"/>
      <c r="V14" s="2"/>
      <c r="W14" s="2"/>
    </row>
    <row r="15" spans="1:20" ht="30" customHeight="1">
      <c r="A15" s="18" t="s">
        <v>6</v>
      </c>
      <c r="B15" s="1" t="s">
        <v>28</v>
      </c>
      <c r="C15" s="29">
        <v>77927.5</v>
      </c>
      <c r="D15" s="19">
        <v>66063.6</v>
      </c>
      <c r="E15" s="30">
        <f t="shared" si="0"/>
        <v>84.77572102274551</v>
      </c>
      <c r="F15" s="19">
        <v>1834</v>
      </c>
      <c r="G15" s="26">
        <f t="shared" si="1"/>
        <v>2.3534695710756792</v>
      </c>
      <c r="H15" s="19"/>
      <c r="I15" s="26">
        <f t="shared" si="4"/>
        <v>0</v>
      </c>
      <c r="J15" s="19">
        <v>545.2</v>
      </c>
      <c r="K15" s="26">
        <f t="shared" si="2"/>
        <v>0.6996246511180265</v>
      </c>
      <c r="L15" s="19"/>
      <c r="M15" s="26"/>
      <c r="N15" s="19">
        <v>41868.7</v>
      </c>
      <c r="O15" s="26">
        <f t="shared" si="3"/>
        <v>53.72775977671553</v>
      </c>
      <c r="P15" s="20">
        <v>79</v>
      </c>
      <c r="Q15" s="106">
        <v>0.41</v>
      </c>
      <c r="R15" s="7"/>
      <c r="T15" s="16"/>
    </row>
    <row r="16" spans="1:18" ht="30" customHeight="1">
      <c r="A16" s="18" t="s">
        <v>7</v>
      </c>
      <c r="B16" s="1" t="s">
        <v>29</v>
      </c>
      <c r="C16" s="29">
        <v>51397.3</v>
      </c>
      <c r="D16" s="19">
        <v>43064.7</v>
      </c>
      <c r="E16" s="30">
        <f t="shared" si="0"/>
        <v>83.7878643430686</v>
      </c>
      <c r="F16" s="19">
        <v>937.1</v>
      </c>
      <c r="G16" s="26">
        <f t="shared" si="1"/>
        <v>1.8232475246754205</v>
      </c>
      <c r="H16" s="19"/>
      <c r="I16" s="26">
        <f t="shared" si="4"/>
        <v>0</v>
      </c>
      <c r="J16" s="19">
        <v>151.6</v>
      </c>
      <c r="K16" s="26">
        <f t="shared" si="2"/>
        <v>0.29495712809816854</v>
      </c>
      <c r="L16" s="19"/>
      <c r="M16" s="26"/>
      <c r="N16" s="19">
        <v>36999</v>
      </c>
      <c r="O16" s="26">
        <f t="shared" si="3"/>
        <v>71.98627165240197</v>
      </c>
      <c r="P16" s="20">
        <v>65</v>
      </c>
      <c r="Q16" s="106">
        <v>0.46</v>
      </c>
      <c r="R16" s="7"/>
    </row>
    <row r="17" spans="1:18" ht="30" customHeight="1">
      <c r="A17" s="18" t="s">
        <v>8</v>
      </c>
      <c r="B17" s="1" t="s">
        <v>30</v>
      </c>
      <c r="C17" s="29">
        <v>101973</v>
      </c>
      <c r="D17" s="19">
        <v>89175</v>
      </c>
      <c r="E17" s="30">
        <f t="shared" si="0"/>
        <v>87.44961901679856</v>
      </c>
      <c r="F17" s="19">
        <v>9415</v>
      </c>
      <c r="G17" s="26">
        <f t="shared" si="1"/>
        <v>9.232836142900572</v>
      </c>
      <c r="H17" s="19"/>
      <c r="I17" s="26">
        <f t="shared" si="4"/>
        <v>0</v>
      </c>
      <c r="J17" s="19"/>
      <c r="K17" s="26">
        <f t="shared" si="2"/>
        <v>0</v>
      </c>
      <c r="L17" s="19">
        <v>5801</v>
      </c>
      <c r="M17" s="26">
        <f>SUM(L17*100/C17)</f>
        <v>5.688760750394712</v>
      </c>
      <c r="N17" s="19">
        <v>75886</v>
      </c>
      <c r="O17" s="26">
        <f t="shared" si="3"/>
        <v>74.41773802869388</v>
      </c>
      <c r="P17" s="20">
        <v>128</v>
      </c>
      <c r="Q17" s="106">
        <v>-1.76</v>
      </c>
      <c r="R17" s="7"/>
    </row>
    <row r="18" spans="1:18" ht="45.75" customHeight="1">
      <c r="A18" s="18" t="s">
        <v>9</v>
      </c>
      <c r="B18" s="1" t="s">
        <v>36</v>
      </c>
      <c r="C18" s="29">
        <v>70152</v>
      </c>
      <c r="D18" s="19">
        <v>56252</v>
      </c>
      <c r="E18" s="30">
        <f t="shared" si="0"/>
        <v>80.18588208461627</v>
      </c>
      <c r="F18" s="19">
        <v>2569</v>
      </c>
      <c r="G18" s="26">
        <f t="shared" si="1"/>
        <v>3.6620481240734404</v>
      </c>
      <c r="H18" s="19"/>
      <c r="I18" s="26">
        <f t="shared" si="4"/>
        <v>0</v>
      </c>
      <c r="J18" s="19">
        <v>3.2</v>
      </c>
      <c r="K18" s="108">
        <f t="shared" si="2"/>
        <v>0.004561523548865321</v>
      </c>
      <c r="L18" s="19"/>
      <c r="M18" s="26"/>
      <c r="N18" s="19">
        <v>51365</v>
      </c>
      <c r="O18" s="26">
        <f t="shared" si="3"/>
        <v>73.2195803398335</v>
      </c>
      <c r="P18" s="20">
        <v>98</v>
      </c>
      <c r="Q18" s="109">
        <v>0.0014</v>
      </c>
      <c r="R18" s="7"/>
    </row>
    <row r="19" spans="1:18" ht="30" customHeight="1">
      <c r="A19" s="18" t="s">
        <v>10</v>
      </c>
      <c r="B19" s="1" t="s">
        <v>31</v>
      </c>
      <c r="C19" s="29">
        <v>105181</v>
      </c>
      <c r="D19" s="19">
        <v>85685.7</v>
      </c>
      <c r="E19" s="30">
        <f t="shared" si="0"/>
        <v>81.46499843127562</v>
      </c>
      <c r="F19" s="19">
        <v>633.7</v>
      </c>
      <c r="G19" s="26">
        <f t="shared" si="1"/>
        <v>0.602485239729609</v>
      </c>
      <c r="H19" s="19"/>
      <c r="I19" s="26">
        <f t="shared" si="4"/>
        <v>0</v>
      </c>
      <c r="J19" s="19">
        <v>830.7</v>
      </c>
      <c r="K19" s="26">
        <f t="shared" si="2"/>
        <v>0.7897814244017456</v>
      </c>
      <c r="L19" s="19"/>
      <c r="M19" s="26"/>
      <c r="N19" s="19">
        <v>65816.6</v>
      </c>
      <c r="O19" s="26">
        <f t="shared" si="3"/>
        <v>62.574609482701256</v>
      </c>
      <c r="P19" s="20">
        <v>101</v>
      </c>
      <c r="Q19" s="106">
        <v>0.96</v>
      </c>
      <c r="R19" s="7"/>
    </row>
    <row r="20" spans="1:18" ht="30" customHeight="1">
      <c r="A20" s="18" t="s">
        <v>11</v>
      </c>
      <c r="B20" s="1" t="s">
        <v>37</v>
      </c>
      <c r="C20" s="29">
        <v>101400.9</v>
      </c>
      <c r="D20" s="19">
        <v>84956.4</v>
      </c>
      <c r="E20" s="30">
        <f t="shared" si="0"/>
        <v>83.78268831933445</v>
      </c>
      <c r="F20" s="19">
        <v>886.4</v>
      </c>
      <c r="G20" s="26">
        <f t="shared" si="1"/>
        <v>0.8741539769370884</v>
      </c>
      <c r="H20" s="19"/>
      <c r="I20" s="26">
        <f t="shared" si="4"/>
        <v>0</v>
      </c>
      <c r="J20" s="19"/>
      <c r="K20" s="26">
        <f t="shared" si="2"/>
        <v>0</v>
      </c>
      <c r="L20" s="19">
        <v>5263.8</v>
      </c>
      <c r="M20" s="26">
        <f>SUM(L20*100/C20)</f>
        <v>5.191078185696577</v>
      </c>
      <c r="N20" s="19">
        <v>77411.9</v>
      </c>
      <c r="O20" s="26">
        <f t="shared" si="3"/>
        <v>76.34241905150743</v>
      </c>
      <c r="P20" s="20">
        <v>102</v>
      </c>
      <c r="Q20" s="106">
        <v>-3.49</v>
      </c>
      <c r="R20" s="7"/>
    </row>
    <row r="21" spans="1:18" ht="30" customHeight="1">
      <c r="A21" s="18" t="s">
        <v>12</v>
      </c>
      <c r="B21" s="1" t="s">
        <v>41</v>
      </c>
      <c r="C21" s="29">
        <v>61696</v>
      </c>
      <c r="D21" s="19">
        <v>50202</v>
      </c>
      <c r="E21" s="30">
        <f t="shared" si="0"/>
        <v>81.36994294605809</v>
      </c>
      <c r="F21" s="19">
        <v>1535</v>
      </c>
      <c r="G21" s="26">
        <f t="shared" si="1"/>
        <v>2.488005705394191</v>
      </c>
      <c r="H21" s="19"/>
      <c r="I21" s="26">
        <f t="shared" si="4"/>
        <v>0</v>
      </c>
      <c r="J21" s="19">
        <v>436.8</v>
      </c>
      <c r="K21" s="26">
        <f t="shared" si="2"/>
        <v>0.70798755186722</v>
      </c>
      <c r="L21" s="19"/>
      <c r="M21" s="26"/>
      <c r="N21" s="19">
        <v>38180</v>
      </c>
      <c r="O21" s="26">
        <f t="shared" si="3"/>
        <v>61.884076763485474</v>
      </c>
      <c r="P21" s="20">
        <v>83</v>
      </c>
      <c r="Q21" s="106">
        <v>1.52</v>
      </c>
      <c r="R21" s="7"/>
    </row>
    <row r="22" spans="1:18" ht="30" customHeight="1">
      <c r="A22" s="18" t="s">
        <v>13</v>
      </c>
      <c r="B22" s="1" t="s">
        <v>32</v>
      </c>
      <c r="C22" s="29">
        <v>15037.6</v>
      </c>
      <c r="D22" s="21">
        <v>6915.5</v>
      </c>
      <c r="E22" s="30">
        <f t="shared" si="0"/>
        <v>45.988056604777356</v>
      </c>
      <c r="F22" s="21">
        <v>5868.6</v>
      </c>
      <c r="G22" s="26">
        <f t="shared" si="1"/>
        <v>39.02617438953024</v>
      </c>
      <c r="H22" s="21"/>
      <c r="I22" s="26">
        <f t="shared" si="4"/>
        <v>0</v>
      </c>
      <c r="J22" s="21">
        <v>503.4</v>
      </c>
      <c r="K22" s="26">
        <f t="shared" si="2"/>
        <v>3.3476086609565354</v>
      </c>
      <c r="L22" s="19"/>
      <c r="M22" s="26"/>
      <c r="N22" s="21">
        <v>8112.8</v>
      </c>
      <c r="O22" s="26">
        <f t="shared" si="3"/>
        <v>53.95009841996063</v>
      </c>
      <c r="P22" s="22">
        <v>17</v>
      </c>
      <c r="Q22" s="106">
        <v>2.33</v>
      </c>
      <c r="R22" s="7"/>
    </row>
    <row r="23" spans="1:18" ht="30" customHeight="1">
      <c r="A23" s="18" t="s">
        <v>14</v>
      </c>
      <c r="B23" s="1" t="s">
        <v>38</v>
      </c>
      <c r="C23" s="29">
        <v>21440</v>
      </c>
      <c r="D23" s="19"/>
      <c r="E23" s="30">
        <f t="shared" si="0"/>
        <v>0</v>
      </c>
      <c r="F23" s="19">
        <v>15234</v>
      </c>
      <c r="G23" s="26">
        <f t="shared" si="1"/>
        <v>71.05410447761194</v>
      </c>
      <c r="H23" s="19">
        <v>6206</v>
      </c>
      <c r="I23" s="26">
        <f>SUM(H23*100/C23)</f>
        <v>28.94589552238806</v>
      </c>
      <c r="J23" s="19">
        <v>731.2</v>
      </c>
      <c r="K23" s="26">
        <f t="shared" si="2"/>
        <v>3.41044776119403</v>
      </c>
      <c r="L23" s="19"/>
      <c r="M23" s="26"/>
      <c r="N23" s="19">
        <v>15220</v>
      </c>
      <c r="O23" s="26">
        <f t="shared" si="3"/>
        <v>70.98880597014926</v>
      </c>
      <c r="P23" s="20">
        <v>94</v>
      </c>
      <c r="Q23" s="106">
        <v>0.07</v>
      </c>
      <c r="R23" s="7"/>
    </row>
    <row r="24" spans="1:18" ht="30" customHeight="1">
      <c r="A24" s="18" t="s">
        <v>15</v>
      </c>
      <c r="B24" s="1" t="s">
        <v>39</v>
      </c>
      <c r="C24" s="29">
        <v>88954</v>
      </c>
      <c r="D24" s="19">
        <v>84253</v>
      </c>
      <c r="E24" s="30">
        <f t="shared" si="0"/>
        <v>94.71524608224476</v>
      </c>
      <c r="F24" s="19">
        <v>3501</v>
      </c>
      <c r="G24" s="26">
        <f t="shared" si="1"/>
        <v>3.9357420689345055</v>
      </c>
      <c r="H24" s="19"/>
      <c r="I24" s="26">
        <f t="shared" si="4"/>
        <v>0</v>
      </c>
      <c r="J24" s="19">
        <v>115.2</v>
      </c>
      <c r="K24" s="26">
        <f t="shared" si="2"/>
        <v>0.12950513748679093</v>
      </c>
      <c r="L24" s="19"/>
      <c r="M24" s="26"/>
      <c r="N24" s="19">
        <v>62321</v>
      </c>
      <c r="O24" s="26">
        <f t="shared" si="3"/>
        <v>70.05980619196438</v>
      </c>
      <c r="P24" s="20">
        <v>23</v>
      </c>
      <c r="Q24" s="106">
        <v>0.45</v>
      </c>
      <c r="R24" s="7"/>
    </row>
    <row r="25" spans="1:18" ht="30" customHeight="1">
      <c r="A25" s="18" t="s">
        <v>16</v>
      </c>
      <c r="B25" s="1" t="s">
        <v>40</v>
      </c>
      <c r="C25" s="29">
        <v>77710</v>
      </c>
      <c r="D25" s="19">
        <v>57902</v>
      </c>
      <c r="E25" s="30">
        <f t="shared" si="0"/>
        <v>74.51035902715223</v>
      </c>
      <c r="F25" s="19">
        <v>5929</v>
      </c>
      <c r="G25" s="26">
        <f t="shared" si="1"/>
        <v>7.629648693861794</v>
      </c>
      <c r="H25" s="19"/>
      <c r="I25" s="26">
        <f t="shared" si="4"/>
        <v>0</v>
      </c>
      <c r="J25" s="19">
        <v>291</v>
      </c>
      <c r="K25" s="26">
        <f t="shared" si="2"/>
        <v>0.3744691802856775</v>
      </c>
      <c r="L25" s="19"/>
      <c r="M25" s="26"/>
      <c r="N25" s="19">
        <v>61346</v>
      </c>
      <c r="O25" s="26">
        <f t="shared" si="3"/>
        <v>78.94222107836829</v>
      </c>
      <c r="P25" s="20">
        <v>108</v>
      </c>
      <c r="Q25" s="106">
        <v>0.25</v>
      </c>
      <c r="R25" s="7"/>
    </row>
    <row r="26" spans="1:18" ht="30" customHeight="1">
      <c r="A26" s="18" t="s">
        <v>17</v>
      </c>
      <c r="B26" s="1" t="s">
        <v>42</v>
      </c>
      <c r="C26" s="29">
        <v>65762.5</v>
      </c>
      <c r="D26" s="19">
        <v>58130.9</v>
      </c>
      <c r="E26" s="30">
        <f t="shared" si="0"/>
        <v>88.3952100361148</v>
      </c>
      <c r="F26" s="19">
        <v>1589</v>
      </c>
      <c r="G26" s="26">
        <f t="shared" si="1"/>
        <v>2.4162706709751</v>
      </c>
      <c r="H26" s="19"/>
      <c r="I26" s="26">
        <f t="shared" si="4"/>
        <v>0</v>
      </c>
      <c r="J26" s="19">
        <v>208.2</v>
      </c>
      <c r="K26" s="26">
        <f t="shared" si="2"/>
        <v>0.31659380345941834</v>
      </c>
      <c r="L26" s="19"/>
      <c r="M26" s="26"/>
      <c r="N26" s="19">
        <v>51059</v>
      </c>
      <c r="O26" s="26">
        <f t="shared" si="3"/>
        <v>77.64151302033834</v>
      </c>
      <c r="P26" s="20">
        <v>94</v>
      </c>
      <c r="Q26" s="106">
        <v>0.31</v>
      </c>
      <c r="R26" s="7"/>
    </row>
    <row r="27" spans="1:18" ht="30" customHeight="1">
      <c r="A27" s="18" t="s">
        <v>18</v>
      </c>
      <c r="B27" s="1" t="s">
        <v>33</v>
      </c>
      <c r="C27" s="29">
        <v>121593</v>
      </c>
      <c r="D27" s="19">
        <v>99068</v>
      </c>
      <c r="E27" s="30">
        <f t="shared" si="0"/>
        <v>81.47508491442764</v>
      </c>
      <c r="F27" s="19">
        <v>10453.7</v>
      </c>
      <c r="G27" s="26">
        <f t="shared" si="1"/>
        <v>8.597287672810113</v>
      </c>
      <c r="H27" s="19">
        <v>2305</v>
      </c>
      <c r="I27" s="26">
        <f>SUM(H27*100/C27)</f>
        <v>1.8956683361706677</v>
      </c>
      <c r="J27" s="19"/>
      <c r="K27" s="26">
        <f t="shared" si="2"/>
        <v>0</v>
      </c>
      <c r="L27" s="19">
        <v>3455</v>
      </c>
      <c r="M27" s="26">
        <f>SUM(L27*100/C27)</f>
        <v>2.841446464845838</v>
      </c>
      <c r="N27" s="19">
        <v>96204.2</v>
      </c>
      <c r="O27" s="26">
        <f t="shared" si="3"/>
        <v>79.11985064929725</v>
      </c>
      <c r="P27" s="20">
        <v>148</v>
      </c>
      <c r="Q27" s="106">
        <v>-2.42</v>
      </c>
      <c r="R27" s="7"/>
    </row>
    <row r="28" spans="1:18" ht="42" customHeight="1">
      <c r="A28" s="18" t="s">
        <v>19</v>
      </c>
      <c r="B28" s="1" t="s">
        <v>34</v>
      </c>
      <c r="C28" s="29">
        <v>65191.7</v>
      </c>
      <c r="D28" s="19">
        <v>56776.3</v>
      </c>
      <c r="E28" s="30">
        <f t="shared" si="0"/>
        <v>87.09130150003759</v>
      </c>
      <c r="F28" s="19">
        <v>4875.2</v>
      </c>
      <c r="G28" s="26">
        <f t="shared" si="1"/>
        <v>7.4782525996407525</v>
      </c>
      <c r="H28" s="19">
        <v>310</v>
      </c>
      <c r="I28" s="26">
        <f>SUM(H28*100/C28)</f>
        <v>0.4755206567707239</v>
      </c>
      <c r="J28" s="19">
        <v>247.2</v>
      </c>
      <c r="K28" s="26">
        <f t="shared" si="2"/>
        <v>0.3791893753345902</v>
      </c>
      <c r="L28" s="19"/>
      <c r="M28" s="26"/>
      <c r="N28" s="19">
        <v>55538.7</v>
      </c>
      <c r="O28" s="26">
        <f t="shared" si="3"/>
        <v>85.19290032320066</v>
      </c>
      <c r="P28" s="20">
        <v>65</v>
      </c>
      <c r="Q28" s="106">
        <v>0.36</v>
      </c>
      <c r="R28" s="7"/>
    </row>
    <row r="29" spans="1:18" ht="30" customHeight="1" thickBot="1">
      <c r="A29" s="18" t="s">
        <v>20</v>
      </c>
      <c r="B29" s="32" t="s">
        <v>35</v>
      </c>
      <c r="C29" s="33">
        <v>33229.7</v>
      </c>
      <c r="D29" s="34">
        <v>32982.2</v>
      </c>
      <c r="E29" s="35">
        <f t="shared" si="0"/>
        <v>99.25518436820073</v>
      </c>
      <c r="F29" s="34">
        <v>171.7</v>
      </c>
      <c r="G29" s="36">
        <f t="shared" si="1"/>
        <v>0.5167064403229641</v>
      </c>
      <c r="H29" s="34"/>
      <c r="I29" s="36">
        <f t="shared" si="4"/>
        <v>0</v>
      </c>
      <c r="J29" s="34">
        <v>1462.2</v>
      </c>
      <c r="K29" s="36">
        <f t="shared" si="2"/>
        <v>4.40028047198741</v>
      </c>
      <c r="L29" s="34"/>
      <c r="M29" s="36"/>
      <c r="N29" s="34">
        <v>24648.2</v>
      </c>
      <c r="O29" s="36">
        <f t="shared" si="3"/>
        <v>74.17521073016007</v>
      </c>
      <c r="P29" s="37">
        <v>42</v>
      </c>
      <c r="Q29" s="106">
        <v>1.34</v>
      </c>
      <c r="R29" s="7"/>
    </row>
    <row r="30" spans="1:18" ht="29.25" customHeight="1" thickBot="1">
      <c r="A30" s="31"/>
      <c r="B30" s="38" t="s">
        <v>24</v>
      </c>
      <c r="C30" s="39">
        <f>SUM(C9:C29)</f>
        <v>2038183.5999999999</v>
      </c>
      <c r="D30" s="39">
        <f>SUM(D9:D29)</f>
        <v>1565001.9999999998</v>
      </c>
      <c r="E30" s="35">
        <f t="shared" si="0"/>
        <v>76.78415232072321</v>
      </c>
      <c r="F30" s="39">
        <f>SUM(F9:F29)</f>
        <v>277302.9</v>
      </c>
      <c r="G30" s="36">
        <f t="shared" si="1"/>
        <v>13.605393547470408</v>
      </c>
      <c r="H30" s="39">
        <f>SUM(H9:H29)</f>
        <v>25846.7</v>
      </c>
      <c r="I30" s="26">
        <f>SUM(H30*100/C30)</f>
        <v>1.2681242259038883</v>
      </c>
      <c r="J30" s="39">
        <f>SUM(J9:J29)</f>
        <v>8706.5</v>
      </c>
      <c r="K30" s="36">
        <f t="shared" si="2"/>
        <v>0.42716956411581375</v>
      </c>
      <c r="L30" s="39">
        <f>SUM(L9:L29)</f>
        <v>21338.8</v>
      </c>
      <c r="M30" s="108">
        <f>SUM(L30*100/C30)</f>
        <v>1.0469518055193852</v>
      </c>
      <c r="N30" s="39">
        <f>SUM(N9:N29)</f>
        <v>1403009.2</v>
      </c>
      <c r="O30" s="36">
        <f t="shared" si="3"/>
        <v>68.83625204324086</v>
      </c>
      <c r="P30" s="40">
        <f>SUM(P9:P29)</f>
        <v>2162</v>
      </c>
      <c r="Q30" s="115">
        <v>-0.043</v>
      </c>
      <c r="R30" s="11"/>
    </row>
    <row r="32" spans="2:17" s="12" customFormat="1" ht="16.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7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7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</sheetData>
  <sheetProtection/>
  <mergeCells count="20">
    <mergeCell ref="N3:Q3"/>
    <mergeCell ref="J1:P1"/>
    <mergeCell ref="A2:P2"/>
    <mergeCell ref="C5:C7"/>
    <mergeCell ref="H5:H7"/>
    <mergeCell ref="L5:L7"/>
    <mergeCell ref="N5:N7"/>
    <mergeCell ref="I5:I7"/>
    <mergeCell ref="G5:G7"/>
    <mergeCell ref="D5:D7"/>
    <mergeCell ref="F5:F7"/>
    <mergeCell ref="E5:E7"/>
    <mergeCell ref="A5:A7"/>
    <mergeCell ref="B5:B7"/>
    <mergeCell ref="Q5:Q6"/>
    <mergeCell ref="O5:O6"/>
    <mergeCell ref="M5:M6"/>
    <mergeCell ref="K5:K6"/>
    <mergeCell ref="P5:P7"/>
    <mergeCell ref="J5:J7"/>
  </mergeCells>
  <printOptions/>
  <pageMargins left="0" right="0" top="0.15748031496062992" bottom="0" header="0" footer="0"/>
  <pageSetup horizontalDpi="240" verticalDpi="24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M8">
      <selection activeCell="U12" sqref="U12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7.59765625" style="2" customWidth="1"/>
    <col min="9" max="9" width="6.3984375" style="2" customWidth="1"/>
    <col min="10" max="10" width="7.5" style="2" customWidth="1"/>
    <col min="11" max="11" width="4.59765625" style="2" customWidth="1"/>
    <col min="12" max="12" width="6.8984375" style="2" customWidth="1"/>
    <col min="13" max="13" width="5.59765625" style="2" customWidth="1"/>
    <col min="14" max="14" width="9" style="2" customWidth="1"/>
    <col min="15" max="15" width="7.5" style="2" customWidth="1"/>
    <col min="16" max="16" width="5.8984375" style="2" customWidth="1"/>
    <col min="17" max="17" width="6.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171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3"/>
    </row>
    <row r="3" spans="1:17" ht="23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29" t="s">
        <v>159</v>
      </c>
      <c r="O3" s="129"/>
      <c r="P3" s="129"/>
      <c r="Q3" s="129"/>
    </row>
    <row r="4" spans="2:17" ht="17.25">
      <c r="B4" s="4"/>
      <c r="P4" s="2" t="s">
        <v>56</v>
      </c>
      <c r="Q4" s="8"/>
    </row>
    <row r="5" spans="1:17" ht="27.75" customHeight="1">
      <c r="A5" s="130" t="s">
        <v>22</v>
      </c>
      <c r="B5" s="131" t="s">
        <v>23</v>
      </c>
      <c r="C5" s="132" t="s">
        <v>44</v>
      </c>
      <c r="D5" s="133" t="s">
        <v>47</v>
      </c>
      <c r="E5" s="134" t="s">
        <v>48</v>
      </c>
      <c r="F5" s="133" t="s">
        <v>49</v>
      </c>
      <c r="G5" s="134" t="s">
        <v>48</v>
      </c>
      <c r="H5" s="133" t="s">
        <v>51</v>
      </c>
      <c r="I5" s="134" t="s">
        <v>48</v>
      </c>
      <c r="J5" s="132" t="s">
        <v>52</v>
      </c>
      <c r="K5" s="134" t="s">
        <v>48</v>
      </c>
      <c r="L5" s="132" t="s">
        <v>53</v>
      </c>
      <c r="M5" s="134" t="s">
        <v>48</v>
      </c>
      <c r="N5" s="133" t="s">
        <v>54</v>
      </c>
      <c r="O5" s="134" t="s">
        <v>48</v>
      </c>
      <c r="P5" s="132" t="s">
        <v>55</v>
      </c>
      <c r="Q5" s="134" t="s">
        <v>50</v>
      </c>
    </row>
    <row r="6" spans="1:17" ht="78" customHeight="1">
      <c r="A6" s="130"/>
      <c r="B6" s="131"/>
      <c r="C6" s="132"/>
      <c r="D6" s="133"/>
      <c r="E6" s="134"/>
      <c r="F6" s="133"/>
      <c r="G6" s="134"/>
      <c r="H6" s="133"/>
      <c r="I6" s="134"/>
      <c r="J6" s="132"/>
      <c r="K6" s="134"/>
      <c r="L6" s="132"/>
      <c r="M6" s="134"/>
      <c r="N6" s="133"/>
      <c r="O6" s="134"/>
      <c r="P6" s="132"/>
      <c r="Q6" s="134"/>
    </row>
    <row r="7" spans="1:17" ht="13.5" customHeight="1" hidden="1">
      <c r="A7" s="130"/>
      <c r="B7" s="131"/>
      <c r="C7" s="132"/>
      <c r="D7" s="133"/>
      <c r="E7" s="134"/>
      <c r="F7" s="133"/>
      <c r="G7" s="134"/>
      <c r="H7" s="133"/>
      <c r="I7" s="134"/>
      <c r="J7" s="132"/>
      <c r="K7" s="28"/>
      <c r="L7" s="132"/>
      <c r="M7" s="28"/>
      <c r="N7" s="133"/>
      <c r="O7" s="28"/>
      <c r="P7" s="132"/>
      <c r="Q7" s="28"/>
    </row>
    <row r="8" spans="1:18" s="6" customFormat="1" ht="14.25" customHeight="1">
      <c r="A8" s="17">
        <v>1</v>
      </c>
      <c r="B8" s="17">
        <v>2</v>
      </c>
      <c r="C8" s="17">
        <v>3</v>
      </c>
      <c r="D8" s="17">
        <v>4</v>
      </c>
      <c r="E8" s="25">
        <v>5</v>
      </c>
      <c r="F8" s="17">
        <v>6</v>
      </c>
      <c r="G8" s="25">
        <v>7</v>
      </c>
      <c r="H8" s="17">
        <v>8</v>
      </c>
      <c r="I8" s="25">
        <v>9</v>
      </c>
      <c r="J8" s="17">
        <v>10</v>
      </c>
      <c r="K8" s="25">
        <v>11</v>
      </c>
      <c r="L8" s="17">
        <v>12</v>
      </c>
      <c r="M8" s="25">
        <v>13</v>
      </c>
      <c r="N8" s="17">
        <v>14</v>
      </c>
      <c r="O8" s="25">
        <v>15</v>
      </c>
      <c r="P8" s="23">
        <v>16</v>
      </c>
      <c r="Q8" s="25">
        <v>17</v>
      </c>
      <c r="R8" s="5"/>
    </row>
    <row r="9" spans="1:18" ht="39" customHeight="1">
      <c r="A9" s="54" t="s">
        <v>0</v>
      </c>
      <c r="B9" s="55" t="s">
        <v>90</v>
      </c>
      <c r="C9" s="56">
        <v>362521</v>
      </c>
      <c r="D9" s="19">
        <v>312572</v>
      </c>
      <c r="E9" s="30">
        <f aca="true" t="shared" si="0" ref="E9:E16">SUM(D9*100/C9)</f>
        <v>86.22176370472332</v>
      </c>
      <c r="F9" s="19">
        <v>43814</v>
      </c>
      <c r="G9" s="26">
        <f aca="true" t="shared" si="1" ref="G9:G16">SUM(F9*100/C9)</f>
        <v>12.085920539775627</v>
      </c>
      <c r="H9" s="19"/>
      <c r="I9" s="26">
        <f aca="true" t="shared" si="2" ref="I9:I14">SUM(H9*100/C9)</f>
        <v>0</v>
      </c>
      <c r="J9" s="56">
        <v>960</v>
      </c>
      <c r="K9" s="26">
        <f>SUM(J9*100/C9)</f>
        <v>0.26481224535957915</v>
      </c>
      <c r="L9" s="19"/>
      <c r="M9" s="26"/>
      <c r="N9" s="19">
        <v>249025</v>
      </c>
      <c r="O9" s="26">
        <f aca="true" t="shared" si="3" ref="O9:O16">SUM(N9*100/C9)</f>
        <v>68.69257229236375</v>
      </c>
      <c r="P9" s="56">
        <v>325</v>
      </c>
      <c r="Q9" s="27">
        <v>0.1</v>
      </c>
      <c r="R9" s="24"/>
    </row>
    <row r="10" spans="1:18" ht="39" customHeight="1">
      <c r="A10" s="54" t="s">
        <v>1</v>
      </c>
      <c r="B10" s="55" t="s">
        <v>91</v>
      </c>
      <c r="C10" s="56">
        <v>438028.8</v>
      </c>
      <c r="D10" s="29">
        <v>309924.8</v>
      </c>
      <c r="E10" s="30">
        <f t="shared" si="0"/>
        <v>70.7544344116186</v>
      </c>
      <c r="F10" s="29">
        <v>50716.6</v>
      </c>
      <c r="G10" s="30">
        <f t="shared" si="1"/>
        <v>11.578371102539377</v>
      </c>
      <c r="H10" s="29"/>
      <c r="I10" s="30">
        <f t="shared" si="2"/>
        <v>0</v>
      </c>
      <c r="J10" s="41"/>
      <c r="K10" s="30">
        <f aca="true" t="shared" si="4" ref="K10:K15">SUM(J10*100/C10)</f>
        <v>0</v>
      </c>
      <c r="L10" s="56">
        <v>35.2</v>
      </c>
      <c r="M10" s="95">
        <f>SUM(L10*100/C10)</f>
        <v>0.008036001285760206</v>
      </c>
      <c r="N10" s="29">
        <v>274004</v>
      </c>
      <c r="O10" s="30">
        <f t="shared" si="3"/>
        <v>62.55387773589317</v>
      </c>
      <c r="P10" s="56">
        <v>385</v>
      </c>
      <c r="Q10" s="90">
        <v>-0.002</v>
      </c>
      <c r="R10" s="7"/>
    </row>
    <row r="11" spans="1:18" ht="45.75" customHeight="1">
      <c r="A11" s="54" t="s">
        <v>2</v>
      </c>
      <c r="B11" s="55" t="s">
        <v>92</v>
      </c>
      <c r="C11" s="56">
        <v>77836</v>
      </c>
      <c r="D11" s="19">
        <v>56426</v>
      </c>
      <c r="E11" s="30">
        <f t="shared" si="0"/>
        <v>72.49344776196105</v>
      </c>
      <c r="F11" s="19">
        <v>1062</v>
      </c>
      <c r="G11" s="26">
        <f t="shared" si="1"/>
        <v>1.3644072151703581</v>
      </c>
      <c r="H11" s="19"/>
      <c r="I11" s="26">
        <f t="shared" si="2"/>
        <v>0</v>
      </c>
      <c r="J11" s="56">
        <v>1650</v>
      </c>
      <c r="K11" s="26">
        <f>SUM(J11*100/C11)</f>
        <v>2.1198417184850196</v>
      </c>
      <c r="L11" s="41"/>
      <c r="M11" s="26"/>
      <c r="N11" s="19">
        <v>38475</v>
      </c>
      <c r="O11" s="26">
        <f t="shared" si="3"/>
        <v>49.43085461740069</v>
      </c>
      <c r="P11" s="56">
        <v>56</v>
      </c>
      <c r="Q11" s="27">
        <v>2.3</v>
      </c>
      <c r="R11" s="7"/>
    </row>
    <row r="12" spans="1:18" ht="30.75" customHeight="1">
      <c r="A12" s="54" t="s">
        <v>3</v>
      </c>
      <c r="B12" s="55" t="s">
        <v>93</v>
      </c>
      <c r="C12" s="56">
        <v>171074.5</v>
      </c>
      <c r="D12" s="19">
        <v>34617.9</v>
      </c>
      <c r="E12" s="30">
        <f t="shared" si="0"/>
        <v>20.23556988329646</v>
      </c>
      <c r="F12" s="19">
        <v>48241.7</v>
      </c>
      <c r="G12" s="26">
        <f t="shared" si="1"/>
        <v>28.199234836284777</v>
      </c>
      <c r="H12" s="19"/>
      <c r="I12" s="26">
        <f t="shared" si="2"/>
        <v>0</v>
      </c>
      <c r="J12" s="56"/>
      <c r="K12" s="26">
        <f t="shared" si="4"/>
        <v>0</v>
      </c>
      <c r="L12" s="19">
        <v>3776.1</v>
      </c>
      <c r="M12" s="95">
        <f>SUM(L12*100/C12)</f>
        <v>2.2072839610812833</v>
      </c>
      <c r="N12" s="19">
        <v>74526.7</v>
      </c>
      <c r="O12" s="26">
        <f t="shared" si="3"/>
        <v>43.56388590935528</v>
      </c>
      <c r="P12" s="56">
        <v>109</v>
      </c>
      <c r="Q12" s="27">
        <v>-0.37</v>
      </c>
      <c r="R12" s="7"/>
    </row>
    <row r="13" spans="1:18" ht="42.75" customHeight="1">
      <c r="A13" s="54" t="s">
        <v>4</v>
      </c>
      <c r="B13" s="55" t="s">
        <v>94</v>
      </c>
      <c r="C13" s="56">
        <v>10117</v>
      </c>
      <c r="D13" s="19">
        <v>7411</v>
      </c>
      <c r="E13" s="30">
        <f t="shared" si="0"/>
        <v>73.25294059503805</v>
      </c>
      <c r="F13" s="19">
        <v>2706</v>
      </c>
      <c r="G13" s="26">
        <f t="shared" si="1"/>
        <v>26.747059404961945</v>
      </c>
      <c r="H13" s="19"/>
      <c r="I13" s="26">
        <f t="shared" si="2"/>
        <v>0</v>
      </c>
      <c r="J13" s="56">
        <v>294</v>
      </c>
      <c r="K13" s="26">
        <f>SUM(J13*100/C13)</f>
        <v>2.9059998023129388</v>
      </c>
      <c r="L13" s="41"/>
      <c r="M13" s="26"/>
      <c r="N13" s="19">
        <v>7216</v>
      </c>
      <c r="O13" s="26">
        <f t="shared" si="3"/>
        <v>71.32549174656519</v>
      </c>
      <c r="P13" s="56">
        <v>11</v>
      </c>
      <c r="Q13" s="27">
        <v>1.55</v>
      </c>
      <c r="R13" s="7"/>
    </row>
    <row r="14" spans="1:23" s="10" customFormat="1" ht="30" customHeight="1">
      <c r="A14" s="54" t="s">
        <v>5</v>
      </c>
      <c r="B14" s="55" t="s">
        <v>95</v>
      </c>
      <c r="C14" s="56">
        <v>109337</v>
      </c>
      <c r="D14" s="19">
        <v>89009</v>
      </c>
      <c r="E14" s="30">
        <f t="shared" si="0"/>
        <v>81.40794058735835</v>
      </c>
      <c r="F14" s="19">
        <v>8731</v>
      </c>
      <c r="G14" s="26">
        <f t="shared" si="1"/>
        <v>7.9854029285603225</v>
      </c>
      <c r="H14" s="19">
        <v>935</v>
      </c>
      <c r="I14" s="26">
        <f t="shared" si="2"/>
        <v>0.8551542478758334</v>
      </c>
      <c r="J14" s="56">
        <v>126</v>
      </c>
      <c r="K14" s="26">
        <f>SUM(J14*100/C14)</f>
        <v>0.11524003768166312</v>
      </c>
      <c r="L14" s="19"/>
      <c r="M14" s="26"/>
      <c r="N14" s="19">
        <v>76091</v>
      </c>
      <c r="O14" s="26">
        <f t="shared" si="3"/>
        <v>69.5930929145669</v>
      </c>
      <c r="P14" s="56">
        <v>124</v>
      </c>
      <c r="Q14" s="27">
        <v>0.02</v>
      </c>
      <c r="R14" s="7"/>
      <c r="S14" s="2"/>
      <c r="T14" s="2"/>
      <c r="U14" s="2"/>
      <c r="V14" s="2"/>
      <c r="W14" s="2"/>
    </row>
    <row r="15" spans="1:23" s="10" customFormat="1" ht="30" customHeight="1">
      <c r="A15" s="54" t="s">
        <v>6</v>
      </c>
      <c r="B15" s="55" t="s">
        <v>96</v>
      </c>
      <c r="C15" s="56">
        <v>134760</v>
      </c>
      <c r="D15" s="19">
        <v>123217</v>
      </c>
      <c r="E15" s="30">
        <f t="shared" si="0"/>
        <v>91.43440189967349</v>
      </c>
      <c r="F15" s="19">
        <v>8345</v>
      </c>
      <c r="G15" s="26">
        <f t="shared" si="1"/>
        <v>6.19249035322054</v>
      </c>
      <c r="H15" s="19"/>
      <c r="I15" s="26"/>
      <c r="J15" s="56"/>
      <c r="K15" s="26">
        <f t="shared" si="4"/>
        <v>0</v>
      </c>
      <c r="L15" s="19">
        <v>2205</v>
      </c>
      <c r="M15" s="95">
        <f>SUM(L15*100/C15)</f>
        <v>1.6362422083704364</v>
      </c>
      <c r="N15" s="19">
        <v>116262.4</v>
      </c>
      <c r="O15" s="26">
        <f t="shared" si="3"/>
        <v>86.27367171267439</v>
      </c>
      <c r="P15" s="56">
        <v>164</v>
      </c>
      <c r="Q15" s="27">
        <v>-3.44</v>
      </c>
      <c r="R15" s="7"/>
      <c r="S15" s="2"/>
      <c r="T15" s="2"/>
      <c r="U15" s="2"/>
      <c r="V15" s="2"/>
      <c r="W15" s="2"/>
    </row>
    <row r="16" spans="1:18" ht="28.5" customHeight="1">
      <c r="A16" s="18"/>
      <c r="B16" s="48" t="s">
        <v>24</v>
      </c>
      <c r="C16" s="49">
        <f aca="true" t="shared" si="5" ref="C16:P16">SUM(C9:C15)</f>
        <v>1303674.3</v>
      </c>
      <c r="D16" s="49">
        <f t="shared" si="5"/>
        <v>933177.7000000001</v>
      </c>
      <c r="E16" s="30">
        <f t="shared" si="0"/>
        <v>71.58058573372199</v>
      </c>
      <c r="F16" s="49">
        <f t="shared" si="5"/>
        <v>163616.3</v>
      </c>
      <c r="G16" s="26">
        <f t="shared" si="1"/>
        <v>12.550396981822836</v>
      </c>
      <c r="H16" s="49">
        <f t="shared" si="5"/>
        <v>935</v>
      </c>
      <c r="I16" s="26">
        <f>SUM(H16*100/C16)</f>
        <v>0.07172036757954038</v>
      </c>
      <c r="J16" s="49">
        <f t="shared" si="5"/>
        <v>3030</v>
      </c>
      <c r="K16" s="26">
        <f>SUM(J16*100/C16)</f>
        <v>0.2324200147230025</v>
      </c>
      <c r="L16" s="49">
        <f t="shared" si="5"/>
        <v>6016.299999999999</v>
      </c>
      <c r="M16" s="95">
        <f>SUM(L16*100/C16)</f>
        <v>0.46148796520726065</v>
      </c>
      <c r="N16" s="49">
        <f t="shared" si="5"/>
        <v>835600.1</v>
      </c>
      <c r="O16" s="26">
        <f t="shared" si="3"/>
        <v>64.09577146684566</v>
      </c>
      <c r="P16" s="51">
        <f t="shared" si="5"/>
        <v>1174</v>
      </c>
      <c r="Q16" s="116">
        <v>0.023</v>
      </c>
      <c r="R16" s="11"/>
    </row>
    <row r="18" spans="2:17" s="12" customFormat="1" ht="16.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7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7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</sheetData>
  <sheetProtection/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" right="0.2" top="0.2" bottom="0.19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8">
      <selection activeCell="R22" sqref="R22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7.59765625" style="2" customWidth="1"/>
    <col min="9" max="9" width="6.3984375" style="2" customWidth="1"/>
    <col min="10" max="10" width="7.5" style="2" customWidth="1"/>
    <col min="11" max="11" width="6.59765625" style="2" customWidth="1"/>
    <col min="12" max="12" width="6.19921875" style="2" customWidth="1"/>
    <col min="13" max="13" width="5.59765625" style="2" customWidth="1"/>
    <col min="14" max="14" width="9" style="2" customWidth="1"/>
    <col min="15" max="15" width="6.59765625" style="2" customWidth="1"/>
    <col min="16" max="16" width="5.3984375" style="2" customWidth="1"/>
    <col min="17" max="17" width="5.59765625" style="2" customWidth="1"/>
    <col min="18" max="18" width="25.6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178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3"/>
    </row>
    <row r="3" spans="1:17" ht="3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29" t="s">
        <v>163</v>
      </c>
      <c r="O3" s="129"/>
      <c r="P3" s="129"/>
      <c r="Q3" s="129"/>
    </row>
    <row r="4" spans="2:17" ht="17.25">
      <c r="B4" s="4"/>
      <c r="P4" s="2" t="s">
        <v>56</v>
      </c>
      <c r="Q4" s="8"/>
    </row>
    <row r="5" spans="1:17" ht="27.75" customHeight="1">
      <c r="A5" s="130" t="s">
        <v>22</v>
      </c>
      <c r="B5" s="131" t="s">
        <v>23</v>
      </c>
      <c r="C5" s="132" t="s">
        <v>44</v>
      </c>
      <c r="D5" s="133" t="s">
        <v>47</v>
      </c>
      <c r="E5" s="134" t="s">
        <v>48</v>
      </c>
      <c r="F5" s="133" t="s">
        <v>49</v>
      </c>
      <c r="G5" s="134" t="s">
        <v>48</v>
      </c>
      <c r="H5" s="133" t="s">
        <v>51</v>
      </c>
      <c r="I5" s="134" t="s">
        <v>48</v>
      </c>
      <c r="J5" s="132" t="s">
        <v>52</v>
      </c>
      <c r="K5" s="134" t="s">
        <v>48</v>
      </c>
      <c r="L5" s="132" t="s">
        <v>53</v>
      </c>
      <c r="M5" s="134" t="s">
        <v>48</v>
      </c>
      <c r="N5" s="133" t="s">
        <v>54</v>
      </c>
      <c r="O5" s="134" t="s">
        <v>48</v>
      </c>
      <c r="P5" s="132" t="s">
        <v>55</v>
      </c>
      <c r="Q5" s="134" t="s">
        <v>50</v>
      </c>
    </row>
    <row r="6" spans="1:17" ht="78" customHeight="1">
      <c r="A6" s="130"/>
      <c r="B6" s="131"/>
      <c r="C6" s="132"/>
      <c r="D6" s="133"/>
      <c r="E6" s="134"/>
      <c r="F6" s="133"/>
      <c r="G6" s="134"/>
      <c r="H6" s="133"/>
      <c r="I6" s="134"/>
      <c r="J6" s="132"/>
      <c r="K6" s="134"/>
      <c r="L6" s="132"/>
      <c r="M6" s="134"/>
      <c r="N6" s="133"/>
      <c r="O6" s="134"/>
      <c r="P6" s="132"/>
      <c r="Q6" s="134"/>
    </row>
    <row r="7" spans="1:17" ht="13.5" customHeight="1" hidden="1">
      <c r="A7" s="130"/>
      <c r="B7" s="131"/>
      <c r="C7" s="132"/>
      <c r="D7" s="133"/>
      <c r="E7" s="134"/>
      <c r="F7" s="133"/>
      <c r="G7" s="134"/>
      <c r="H7" s="133"/>
      <c r="I7" s="134"/>
      <c r="J7" s="132"/>
      <c r="K7" s="28"/>
      <c r="L7" s="132"/>
      <c r="M7" s="28"/>
      <c r="N7" s="133"/>
      <c r="O7" s="28"/>
      <c r="P7" s="132"/>
      <c r="Q7" s="28"/>
    </row>
    <row r="8" spans="1:18" s="6" customFormat="1" ht="14.25" customHeight="1">
      <c r="A8" s="17">
        <v>1</v>
      </c>
      <c r="B8" s="17">
        <v>2</v>
      </c>
      <c r="C8" s="17">
        <v>3</v>
      </c>
      <c r="D8" s="17">
        <v>4</v>
      </c>
      <c r="E8" s="25">
        <v>5</v>
      </c>
      <c r="F8" s="17">
        <v>6</v>
      </c>
      <c r="G8" s="25">
        <v>7</v>
      </c>
      <c r="H8" s="17">
        <v>8</v>
      </c>
      <c r="I8" s="25">
        <v>9</v>
      </c>
      <c r="J8" s="17">
        <v>10</v>
      </c>
      <c r="K8" s="25">
        <v>11</v>
      </c>
      <c r="L8" s="17">
        <v>12</v>
      </c>
      <c r="M8" s="25">
        <v>13</v>
      </c>
      <c r="N8" s="17">
        <v>14</v>
      </c>
      <c r="O8" s="25">
        <v>15</v>
      </c>
      <c r="P8" s="23">
        <v>16</v>
      </c>
      <c r="Q8" s="25">
        <v>17</v>
      </c>
      <c r="R8" s="5"/>
    </row>
    <row r="9" spans="1:18" ht="49.5" customHeight="1">
      <c r="A9" s="64" t="s">
        <v>0</v>
      </c>
      <c r="B9" s="65" t="s">
        <v>110</v>
      </c>
      <c r="C9" s="67">
        <v>408706</v>
      </c>
      <c r="D9" s="19">
        <v>344163</v>
      </c>
      <c r="E9" s="30">
        <f aca="true" t="shared" si="0" ref="E9:E17">SUM(D9*100/C9)</f>
        <v>84.20796367070706</v>
      </c>
      <c r="F9" s="19">
        <v>40373</v>
      </c>
      <c r="G9" s="26">
        <f aca="true" t="shared" si="1" ref="G9:G17">SUM(F9*100/C9)</f>
        <v>9.878249891119777</v>
      </c>
      <c r="H9" s="19">
        <v>5231</v>
      </c>
      <c r="I9" s="26">
        <f aca="true" t="shared" si="2" ref="I9:I17">SUM(H9*100/C9)</f>
        <v>1.2798931261102113</v>
      </c>
      <c r="J9" s="67">
        <v>4800</v>
      </c>
      <c r="K9" s="26">
        <f aca="true" t="shared" si="3" ref="K9:K17">SUM(J9*100/C9)</f>
        <v>1.1744383493269</v>
      </c>
      <c r="L9" s="19"/>
      <c r="M9" s="30">
        <f>SUM(L9*100/C9)</f>
        <v>0</v>
      </c>
      <c r="N9" s="19">
        <v>295237</v>
      </c>
      <c r="O9" s="26">
        <f aca="true" t="shared" si="4" ref="O9:O17">SUM(N9*100/C9)</f>
        <v>72.23701144588041</v>
      </c>
      <c r="P9" s="67">
        <v>395</v>
      </c>
      <c r="Q9" s="27">
        <v>0.16</v>
      </c>
      <c r="R9" s="24"/>
    </row>
    <row r="10" spans="1:18" s="16" customFormat="1" ht="70.5" customHeight="1">
      <c r="A10" s="64" t="s">
        <v>1</v>
      </c>
      <c r="B10" s="65" t="s">
        <v>111</v>
      </c>
      <c r="C10" s="68">
        <v>419506</v>
      </c>
      <c r="D10" s="29">
        <v>276067</v>
      </c>
      <c r="E10" s="30">
        <f t="shared" si="0"/>
        <v>65.80764041515496</v>
      </c>
      <c r="F10" s="29">
        <v>68159</v>
      </c>
      <c r="G10" s="30">
        <f t="shared" si="1"/>
        <v>16.2474434215482</v>
      </c>
      <c r="H10" s="29">
        <v>3270</v>
      </c>
      <c r="I10" s="30">
        <f t="shared" si="2"/>
        <v>0.7794882552335366</v>
      </c>
      <c r="J10" s="68">
        <v>15469</v>
      </c>
      <c r="K10" s="30">
        <f t="shared" si="3"/>
        <v>3.6874323609197486</v>
      </c>
      <c r="L10" s="56"/>
      <c r="M10" s="30">
        <f>SUM(L10*100/C10)</f>
        <v>0</v>
      </c>
      <c r="N10" s="29">
        <v>255102</v>
      </c>
      <c r="O10" s="30">
        <f t="shared" si="4"/>
        <v>60.81009568397115</v>
      </c>
      <c r="P10" s="68">
        <v>360</v>
      </c>
      <c r="Q10" s="27">
        <v>1.59</v>
      </c>
      <c r="R10" s="52"/>
    </row>
    <row r="11" spans="1:18" ht="45.75" customHeight="1">
      <c r="A11" s="64" t="s">
        <v>2</v>
      </c>
      <c r="B11" s="65" t="s">
        <v>112</v>
      </c>
      <c r="C11" s="67">
        <v>105772.6</v>
      </c>
      <c r="D11" s="19">
        <v>89754.5</v>
      </c>
      <c r="E11" s="30">
        <f t="shared" si="0"/>
        <v>84.85609694760268</v>
      </c>
      <c r="F11" s="19">
        <v>13701.2</v>
      </c>
      <c r="G11" s="26">
        <f t="shared" si="1"/>
        <v>12.95344919194574</v>
      </c>
      <c r="H11" s="19">
        <v>325</v>
      </c>
      <c r="I11" s="26">
        <f t="shared" si="2"/>
        <v>0.30726293955145284</v>
      </c>
      <c r="J11" s="67">
        <v>308</v>
      </c>
      <c r="K11" s="26">
        <f t="shared" si="3"/>
        <v>0.29119072425183834</v>
      </c>
      <c r="L11" s="41"/>
      <c r="M11" s="26">
        <f>SUM(L11*100/C11)</f>
        <v>0</v>
      </c>
      <c r="N11" s="19">
        <v>67343.4</v>
      </c>
      <c r="O11" s="26">
        <f t="shared" si="4"/>
        <v>63.668095518120936</v>
      </c>
      <c r="P11" s="67">
        <v>109</v>
      </c>
      <c r="Q11" s="27">
        <v>0.09</v>
      </c>
      <c r="R11" s="7"/>
    </row>
    <row r="12" spans="1:18" ht="42.75" customHeight="1">
      <c r="A12" s="64" t="s">
        <v>3</v>
      </c>
      <c r="B12" s="65" t="s">
        <v>113</v>
      </c>
      <c r="C12" s="67">
        <v>193027</v>
      </c>
      <c r="D12" s="19">
        <v>168579</v>
      </c>
      <c r="E12" s="30">
        <f t="shared" si="0"/>
        <v>87.33441435654079</v>
      </c>
      <c r="F12" s="19">
        <v>9394</v>
      </c>
      <c r="G12" s="26">
        <f t="shared" si="1"/>
        <v>4.86667668253664</v>
      </c>
      <c r="H12" s="19">
        <v>1715</v>
      </c>
      <c r="I12" s="26">
        <f t="shared" si="2"/>
        <v>0.8884767415957353</v>
      </c>
      <c r="J12" s="67">
        <v>0</v>
      </c>
      <c r="K12" s="26">
        <f t="shared" si="3"/>
        <v>0</v>
      </c>
      <c r="L12" s="19">
        <v>4267</v>
      </c>
      <c r="M12" s="26">
        <f>SUM(L12*100/C12)</f>
        <v>2.210571578069389</v>
      </c>
      <c r="N12" s="19">
        <v>151478</v>
      </c>
      <c r="O12" s="26">
        <f t="shared" si="4"/>
        <v>78.47503199034333</v>
      </c>
      <c r="P12" s="67">
        <v>185</v>
      </c>
      <c r="Q12" s="27">
        <v>-1.6</v>
      </c>
      <c r="R12" s="7"/>
    </row>
    <row r="13" spans="1:18" ht="46.5" customHeight="1">
      <c r="A13" s="64" t="s">
        <v>4</v>
      </c>
      <c r="B13" s="65" t="s">
        <v>114</v>
      </c>
      <c r="C13" s="67">
        <v>183447</v>
      </c>
      <c r="D13" s="19">
        <v>157544</v>
      </c>
      <c r="E13" s="30">
        <f t="shared" si="0"/>
        <v>85.87984540493984</v>
      </c>
      <c r="F13" s="19">
        <v>10871</v>
      </c>
      <c r="G13" s="26">
        <f t="shared" si="1"/>
        <v>5.925962267030805</v>
      </c>
      <c r="H13" s="19">
        <v>1450</v>
      </c>
      <c r="I13" s="26">
        <f t="shared" si="2"/>
        <v>0.7904190311098028</v>
      </c>
      <c r="J13" s="67">
        <v>17095</v>
      </c>
      <c r="K13" s="26">
        <f t="shared" si="3"/>
        <v>9.318767818497985</v>
      </c>
      <c r="L13" s="41"/>
      <c r="M13" s="26">
        <f>SUM(L13*100/C13)</f>
        <v>0</v>
      </c>
      <c r="N13" s="19">
        <v>2609</v>
      </c>
      <c r="O13" s="26">
        <f t="shared" si="4"/>
        <v>1.422209139424466</v>
      </c>
      <c r="P13" s="67">
        <v>186</v>
      </c>
      <c r="Q13" s="27">
        <v>4.06</v>
      </c>
      <c r="R13" s="7"/>
    </row>
    <row r="14" spans="1:23" s="10" customFormat="1" ht="30" customHeight="1">
      <c r="A14" s="64" t="s">
        <v>5</v>
      </c>
      <c r="B14" s="65" t="s">
        <v>115</v>
      </c>
      <c r="C14" s="67">
        <v>52879</v>
      </c>
      <c r="D14" s="19">
        <v>50350</v>
      </c>
      <c r="E14" s="30">
        <f t="shared" si="0"/>
        <v>95.21738308213091</v>
      </c>
      <c r="F14" s="19">
        <v>2529</v>
      </c>
      <c r="G14" s="26">
        <f t="shared" si="1"/>
        <v>4.782616917869097</v>
      </c>
      <c r="H14" s="19"/>
      <c r="I14" s="26">
        <f t="shared" si="2"/>
        <v>0</v>
      </c>
      <c r="J14" s="67">
        <v>741</v>
      </c>
      <c r="K14" s="26">
        <f t="shared" si="3"/>
        <v>1.4013124302653228</v>
      </c>
      <c r="L14" s="19"/>
      <c r="M14" s="26"/>
      <c r="N14" s="19">
        <v>42795</v>
      </c>
      <c r="O14" s="26">
        <f t="shared" si="4"/>
        <v>80.93004784508028</v>
      </c>
      <c r="P14" s="67">
        <v>57</v>
      </c>
      <c r="Q14" s="27">
        <v>1.29</v>
      </c>
      <c r="R14" s="63"/>
      <c r="S14" s="2"/>
      <c r="T14" s="2"/>
      <c r="U14" s="2"/>
      <c r="V14" s="2"/>
      <c r="W14" s="2"/>
    </row>
    <row r="15" spans="1:23" s="10" customFormat="1" ht="30" customHeight="1">
      <c r="A15" s="64" t="s">
        <v>6</v>
      </c>
      <c r="B15" s="66" t="s">
        <v>116</v>
      </c>
      <c r="C15" s="67">
        <v>5355.7</v>
      </c>
      <c r="D15" s="19">
        <v>5355.7</v>
      </c>
      <c r="E15" s="30">
        <f t="shared" si="0"/>
        <v>100</v>
      </c>
      <c r="F15" s="19">
        <v>0</v>
      </c>
      <c r="G15" s="26">
        <f t="shared" si="1"/>
        <v>0</v>
      </c>
      <c r="H15" s="19"/>
      <c r="I15" s="26">
        <f t="shared" si="2"/>
        <v>0</v>
      </c>
      <c r="J15" s="67">
        <v>17.5</v>
      </c>
      <c r="K15" s="26">
        <f t="shared" si="3"/>
        <v>0.32675467259181806</v>
      </c>
      <c r="L15" s="19"/>
      <c r="M15" s="26"/>
      <c r="N15" s="19">
        <v>4272.7</v>
      </c>
      <c r="O15" s="26">
        <f t="shared" si="4"/>
        <v>79.77855369046064</v>
      </c>
      <c r="P15" s="67">
        <v>6</v>
      </c>
      <c r="Q15" s="27">
        <v>0.09</v>
      </c>
      <c r="R15" s="7"/>
      <c r="S15" s="2"/>
      <c r="T15" s="2"/>
      <c r="U15" s="2"/>
      <c r="V15" s="2"/>
      <c r="W15" s="2"/>
    </row>
    <row r="16" spans="1:23" s="10" customFormat="1" ht="30" customHeight="1">
      <c r="A16" s="64" t="s">
        <v>7</v>
      </c>
      <c r="B16" s="44" t="s">
        <v>117</v>
      </c>
      <c r="C16" s="67">
        <v>10585</v>
      </c>
      <c r="D16" s="19">
        <v>6773.8</v>
      </c>
      <c r="E16" s="30">
        <f t="shared" si="0"/>
        <v>63.99433160132263</v>
      </c>
      <c r="F16" s="19">
        <v>2927.4</v>
      </c>
      <c r="G16" s="26">
        <f t="shared" si="1"/>
        <v>27.656117146906</v>
      </c>
      <c r="H16" s="19"/>
      <c r="I16" s="26">
        <f t="shared" si="2"/>
        <v>0</v>
      </c>
      <c r="J16" s="67">
        <v>956</v>
      </c>
      <c r="K16" s="26">
        <f t="shared" si="3"/>
        <v>9.031648559282003</v>
      </c>
      <c r="L16" s="19"/>
      <c r="M16" s="26"/>
      <c r="N16" s="19">
        <v>5380</v>
      </c>
      <c r="O16" s="26">
        <f t="shared" si="4"/>
        <v>50.82664147378365</v>
      </c>
      <c r="P16" s="67">
        <v>9</v>
      </c>
      <c r="Q16" s="27">
        <v>5.52</v>
      </c>
      <c r="R16" s="7"/>
      <c r="S16" s="2"/>
      <c r="T16" s="2"/>
      <c r="U16" s="2"/>
      <c r="V16" s="2"/>
      <c r="W16" s="2"/>
    </row>
    <row r="17" spans="1:18" ht="29.25" customHeight="1">
      <c r="A17" s="18"/>
      <c r="B17" s="48" t="s">
        <v>24</v>
      </c>
      <c r="C17" s="49">
        <f>SUM(C9:C16)</f>
        <v>1379278.3</v>
      </c>
      <c r="D17" s="49">
        <f>SUM(D9:D16)</f>
        <v>1098587</v>
      </c>
      <c r="E17" s="30">
        <f t="shared" si="0"/>
        <v>79.64940795487031</v>
      </c>
      <c r="F17" s="49">
        <f>SUM(F9:F16)</f>
        <v>147954.6</v>
      </c>
      <c r="G17" s="26">
        <f t="shared" si="1"/>
        <v>10.726957714045092</v>
      </c>
      <c r="H17" s="49">
        <f>SUM(H9:H16)</f>
        <v>11991</v>
      </c>
      <c r="I17" s="26">
        <f t="shared" si="2"/>
        <v>0.8693676975850341</v>
      </c>
      <c r="J17" s="49">
        <f>SUM(J9:J16)</f>
        <v>39386.5</v>
      </c>
      <c r="K17" s="26">
        <f t="shared" si="3"/>
        <v>2.855587592438741</v>
      </c>
      <c r="L17" s="49">
        <f>SUM(L9:L16)</f>
        <v>4267</v>
      </c>
      <c r="M17" s="26">
        <f>SUM(L17*100/C17)</f>
        <v>0.30936468731509803</v>
      </c>
      <c r="N17" s="49">
        <f>SUM(N9:N16)</f>
        <v>824217.1</v>
      </c>
      <c r="O17" s="26">
        <f t="shared" si="4"/>
        <v>59.757128057477594</v>
      </c>
      <c r="P17" s="51">
        <f>SUM(P9:P16)</f>
        <v>1307</v>
      </c>
      <c r="Q17" s="50">
        <v>1.4</v>
      </c>
      <c r="R17" s="11"/>
    </row>
    <row r="19" spans="2:17" s="12" customFormat="1" ht="16.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7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7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</sheetData>
  <sheetProtection/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1" right="0.2" top="0.29" bottom="0.19" header="0.31496062992125984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K5">
      <selection activeCell="R15" sqref="R15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8.898437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6.59765625" style="2" customWidth="1"/>
    <col min="9" max="9" width="6.3984375" style="2" customWidth="1"/>
    <col min="10" max="10" width="7.5" style="2" customWidth="1"/>
    <col min="11" max="11" width="6.59765625" style="2" customWidth="1"/>
    <col min="12" max="12" width="5.5" style="2" customWidth="1"/>
    <col min="13" max="13" width="5.59765625" style="2" customWidth="1"/>
    <col min="14" max="14" width="9" style="2" customWidth="1"/>
    <col min="15" max="15" width="6.59765625" style="2" customWidth="1"/>
    <col min="16" max="16" width="5.3984375" style="2" customWidth="1"/>
    <col min="17" max="17" width="5.59765625" style="2" customWidth="1"/>
    <col min="18" max="18" width="25.6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3"/>
    </row>
    <row r="3" spans="1:17" ht="3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29" t="s">
        <v>162</v>
      </c>
      <c r="O3" s="129"/>
      <c r="P3" s="129"/>
      <c r="Q3" s="129"/>
    </row>
    <row r="4" spans="2:17" ht="17.25">
      <c r="B4" s="4"/>
      <c r="P4" s="2" t="s">
        <v>56</v>
      </c>
      <c r="Q4" s="8"/>
    </row>
    <row r="5" spans="1:17" ht="27.75" customHeight="1">
      <c r="A5" s="130" t="s">
        <v>22</v>
      </c>
      <c r="B5" s="131" t="s">
        <v>23</v>
      </c>
      <c r="C5" s="132" t="s">
        <v>44</v>
      </c>
      <c r="D5" s="133" t="s">
        <v>47</v>
      </c>
      <c r="E5" s="134" t="s">
        <v>48</v>
      </c>
      <c r="F5" s="133" t="s">
        <v>49</v>
      </c>
      <c r="G5" s="134" t="s">
        <v>48</v>
      </c>
      <c r="H5" s="133" t="s">
        <v>51</v>
      </c>
      <c r="I5" s="134" t="s">
        <v>48</v>
      </c>
      <c r="J5" s="132" t="s">
        <v>52</v>
      </c>
      <c r="K5" s="134" t="s">
        <v>48</v>
      </c>
      <c r="L5" s="132" t="s">
        <v>53</v>
      </c>
      <c r="M5" s="134" t="s">
        <v>48</v>
      </c>
      <c r="N5" s="133" t="s">
        <v>54</v>
      </c>
      <c r="O5" s="134" t="s">
        <v>48</v>
      </c>
      <c r="P5" s="132" t="s">
        <v>55</v>
      </c>
      <c r="Q5" s="134" t="s">
        <v>50</v>
      </c>
    </row>
    <row r="6" spans="1:17" ht="78" customHeight="1">
      <c r="A6" s="130"/>
      <c r="B6" s="131"/>
      <c r="C6" s="132"/>
      <c r="D6" s="133"/>
      <c r="E6" s="134"/>
      <c r="F6" s="133"/>
      <c r="G6" s="134"/>
      <c r="H6" s="133"/>
      <c r="I6" s="134"/>
      <c r="J6" s="132"/>
      <c r="K6" s="134"/>
      <c r="L6" s="132"/>
      <c r="M6" s="134"/>
      <c r="N6" s="133"/>
      <c r="O6" s="134"/>
      <c r="P6" s="132"/>
      <c r="Q6" s="134"/>
    </row>
    <row r="7" spans="1:17" ht="13.5" customHeight="1" hidden="1">
      <c r="A7" s="130"/>
      <c r="B7" s="131"/>
      <c r="C7" s="132"/>
      <c r="D7" s="133"/>
      <c r="E7" s="134"/>
      <c r="F7" s="133"/>
      <c r="G7" s="134"/>
      <c r="H7" s="133"/>
      <c r="I7" s="134"/>
      <c r="J7" s="132"/>
      <c r="K7" s="28"/>
      <c r="L7" s="132"/>
      <c r="M7" s="28"/>
      <c r="N7" s="133"/>
      <c r="O7" s="28"/>
      <c r="P7" s="132"/>
      <c r="Q7" s="28"/>
    </row>
    <row r="8" spans="1:18" s="6" customFormat="1" ht="14.25" customHeight="1">
      <c r="A8" s="17">
        <v>1</v>
      </c>
      <c r="B8" s="17">
        <v>2</v>
      </c>
      <c r="C8" s="17">
        <v>3</v>
      </c>
      <c r="D8" s="17">
        <v>4</v>
      </c>
      <c r="E8" s="25">
        <v>5</v>
      </c>
      <c r="F8" s="17">
        <v>6</v>
      </c>
      <c r="G8" s="25">
        <v>7</v>
      </c>
      <c r="H8" s="17">
        <v>8</v>
      </c>
      <c r="I8" s="25">
        <v>9</v>
      </c>
      <c r="J8" s="17">
        <v>10</v>
      </c>
      <c r="K8" s="25">
        <v>11</v>
      </c>
      <c r="L8" s="17">
        <v>12</v>
      </c>
      <c r="M8" s="25">
        <v>13</v>
      </c>
      <c r="N8" s="17">
        <v>14</v>
      </c>
      <c r="O8" s="25">
        <v>15</v>
      </c>
      <c r="P8" s="23">
        <v>16</v>
      </c>
      <c r="Q8" s="25">
        <v>17</v>
      </c>
      <c r="R8" s="5"/>
    </row>
    <row r="9" spans="1:18" ht="44.25" customHeight="1">
      <c r="A9" s="64" t="s">
        <v>0</v>
      </c>
      <c r="B9" s="65" t="s">
        <v>128</v>
      </c>
      <c r="C9" s="92">
        <v>160575</v>
      </c>
      <c r="D9" s="29">
        <v>127851</v>
      </c>
      <c r="E9" s="30">
        <f>SUM(D9*100/C9)</f>
        <v>79.62073797290985</v>
      </c>
      <c r="F9" s="29">
        <v>9910</v>
      </c>
      <c r="G9" s="30">
        <f>SUM(F9*100/C9)</f>
        <v>6.17157091701697</v>
      </c>
      <c r="H9" s="29"/>
      <c r="I9" s="30">
        <f>SUM(H9*100/C9)</f>
        <v>0</v>
      </c>
      <c r="J9" s="92">
        <v>6529</v>
      </c>
      <c r="K9" s="95">
        <f>SUM(J9*100/C9)</f>
        <v>4.066012766619959</v>
      </c>
      <c r="L9" s="93"/>
      <c r="M9" s="30">
        <f>SUM(L9*100/C9)</f>
        <v>0</v>
      </c>
      <c r="N9" s="29">
        <v>108870</v>
      </c>
      <c r="O9" s="30">
        <f>SUM(N9*100/C9)</f>
        <v>67.80009341429239</v>
      </c>
      <c r="P9" s="92">
        <v>172</v>
      </c>
      <c r="Q9" s="27">
        <v>3.93</v>
      </c>
      <c r="R9" s="24"/>
    </row>
    <row r="10" spans="1:18" ht="43.5" customHeight="1">
      <c r="A10" s="64" t="s">
        <v>1</v>
      </c>
      <c r="B10" s="65" t="s">
        <v>129</v>
      </c>
      <c r="C10" s="96">
        <v>93252.6</v>
      </c>
      <c r="D10" s="29">
        <v>85130.6</v>
      </c>
      <c r="E10" s="30">
        <f>SUM(D10*100/C10)</f>
        <v>91.29032327248784</v>
      </c>
      <c r="F10" s="29">
        <v>0</v>
      </c>
      <c r="G10" s="30">
        <f>SUM(F10*100/C10)</f>
        <v>0</v>
      </c>
      <c r="H10" s="29"/>
      <c r="I10" s="30">
        <f>SUM(H10*100/C10)</f>
        <v>0</v>
      </c>
      <c r="J10" s="92">
        <v>9.6</v>
      </c>
      <c r="K10" s="95">
        <f>SUM(J10*100/C10)</f>
        <v>0.010294619131262827</v>
      </c>
      <c r="L10" s="93"/>
      <c r="M10" s="30">
        <f>SUM(L10*100/C10)</f>
        <v>0</v>
      </c>
      <c r="N10" s="29">
        <v>64886</v>
      </c>
      <c r="O10" s="30">
        <f>SUM(N10*100/C10)</f>
        <v>69.58090176574164</v>
      </c>
      <c r="P10" s="92">
        <v>130</v>
      </c>
      <c r="Q10" s="27">
        <v>0.01</v>
      </c>
      <c r="R10" s="7"/>
    </row>
    <row r="11" spans="1:18" ht="45.75" customHeight="1">
      <c r="A11" s="64" t="s">
        <v>2</v>
      </c>
      <c r="B11" s="65" t="s">
        <v>130</v>
      </c>
      <c r="C11" s="92">
        <v>29385</v>
      </c>
      <c r="D11" s="19">
        <v>25076.3</v>
      </c>
      <c r="E11" s="30">
        <f>SUM(D11*100/C11)</f>
        <v>85.33707673983325</v>
      </c>
      <c r="F11" s="19">
        <v>4181.6</v>
      </c>
      <c r="G11" s="26">
        <f>SUM(F11*100/C11)</f>
        <v>14.230389654585675</v>
      </c>
      <c r="H11" s="19"/>
      <c r="I11" s="26">
        <f>SUM(H11*100/C11)</f>
        <v>0</v>
      </c>
      <c r="J11" s="96">
        <v>12.4</v>
      </c>
      <c r="K11" s="94">
        <f>SUM(J11*100/C11)</f>
        <v>0.042198400544495494</v>
      </c>
      <c r="L11" s="93"/>
      <c r="M11" s="26">
        <f>SUM(L11*100/C11)</f>
        <v>0</v>
      </c>
      <c r="N11" s="19">
        <v>21049.3</v>
      </c>
      <c r="O11" s="26">
        <f>SUM(N11*100/C11)</f>
        <v>71.63280585332653</v>
      </c>
      <c r="P11" s="92">
        <v>32</v>
      </c>
      <c r="Q11" s="27">
        <v>0.02</v>
      </c>
      <c r="R11" s="7"/>
    </row>
    <row r="12" spans="1:18" ht="29.25" customHeight="1">
      <c r="A12" s="18"/>
      <c r="B12" s="48" t="s">
        <v>24</v>
      </c>
      <c r="C12" s="49">
        <f>SUM(C9:C11)</f>
        <v>283212.6</v>
      </c>
      <c r="D12" s="49">
        <f>SUM(D9:D11)</f>
        <v>238057.9</v>
      </c>
      <c r="E12" s="30">
        <f>SUM(D12*100/C12)</f>
        <v>84.05625314692921</v>
      </c>
      <c r="F12" s="49">
        <f>SUM(F9:F11)</f>
        <v>14091.6</v>
      </c>
      <c r="G12" s="26">
        <f>SUM(F12*100/C12)</f>
        <v>4.975626084432685</v>
      </c>
      <c r="H12" s="49">
        <f>SUM(H9:H11)</f>
        <v>0</v>
      </c>
      <c r="I12" s="50">
        <f>SUM(I9:I11)</f>
        <v>0</v>
      </c>
      <c r="J12" s="49">
        <f>SUM(J9:J11)</f>
        <v>6551</v>
      </c>
      <c r="K12" s="50">
        <f>SUM(K9:K11)</f>
        <v>4.118505786295717</v>
      </c>
      <c r="L12" s="49"/>
      <c r="M12" s="50">
        <f>SUM(M9:M11)</f>
        <v>0</v>
      </c>
      <c r="N12" s="49">
        <f>SUM(N9:N11)</f>
        <v>194805.3</v>
      </c>
      <c r="O12" s="26">
        <f>SUM(N12*100/C12)</f>
        <v>68.78412189288188</v>
      </c>
      <c r="P12" s="51">
        <f>SUM(P9:P11)</f>
        <v>334</v>
      </c>
      <c r="Q12" s="104">
        <v>1.33</v>
      </c>
      <c r="R12" s="11"/>
    </row>
    <row r="14" spans="2:17" s="12" customFormat="1" ht="16.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7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7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</sheetData>
  <sheetProtection/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" right="0.2" top="0.35" bottom="0.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artak-p</dc:creator>
  <cp:keywords/>
  <dc:description/>
  <cp:lastModifiedBy>Windows User</cp:lastModifiedBy>
  <cp:lastPrinted>2017-09-06T13:33:55Z</cp:lastPrinted>
  <dcterms:created xsi:type="dcterms:W3CDTF">2003-05-26T07:15:15Z</dcterms:created>
  <dcterms:modified xsi:type="dcterms:W3CDTF">2019-06-05T07:31:51Z</dcterms:modified>
  <cp:category/>
  <cp:version/>
  <cp:contentType/>
  <cp:contentStatus/>
</cp:coreProperties>
</file>