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05" firstSheet="28" activeTab="33"/>
  </bookViews>
  <sheets>
    <sheet name="առողջ" sheetId="1" r:id="rId1"/>
    <sheet name="առողջ հաշ." sheetId="2" r:id="rId2"/>
    <sheet name="արդար" sheetId="3" r:id="rId3"/>
    <sheet name="արդար հաշ." sheetId="4" r:id="rId4"/>
    <sheet name="սոցապ" sheetId="5" r:id="rId5"/>
    <sheet name="սոցապ հաշ." sheetId="6" r:id="rId6"/>
    <sheet name="արտակարգ" sheetId="7" r:id="rId7"/>
    <sheet name="արտակարգ հաշ." sheetId="8" r:id="rId8"/>
    <sheet name="կառ." sheetId="9" r:id="rId9"/>
    <sheet name="կառ.հաշ." sheetId="10" r:id="rId10"/>
    <sheet name="բնապահպ." sheetId="11" r:id="rId11"/>
    <sheet name="բնապահպ.հաշ." sheetId="12" r:id="rId12"/>
    <sheet name="գյուղ. " sheetId="13" r:id="rId13"/>
    <sheet name="գյուղ.հաշ." sheetId="14" r:id="rId14"/>
    <sheet name="էներգետ." sheetId="15" r:id="rId15"/>
    <sheet name="էներգետ.հաշ." sheetId="16" r:id="rId16"/>
    <sheet name="էկոնոմ" sheetId="17" r:id="rId17"/>
    <sheet name="էկոնոմ.հաշվ." sheetId="18" r:id="rId18"/>
    <sheet name="կրթութ." sheetId="19" r:id="rId19"/>
    <sheet name="կրթութ.հաշ." sheetId="20" r:id="rId20"/>
    <sheet name="մշակույթ" sheetId="21" r:id="rId21"/>
    <sheet name="մշակ.հաշ." sheetId="22" r:id="rId22"/>
    <sheet name="պաշտպ." sheetId="23" r:id="rId23"/>
    <sheet name="պաշտպ.հաշվ" sheetId="24" r:id="rId24"/>
    <sheet name="սպորտ" sheetId="25" r:id="rId25"/>
    <sheet name="սպորտ հաշվ." sheetId="26" r:id="rId26"/>
    <sheet name="կապ և տրանսպ" sheetId="27" r:id="rId27"/>
    <sheet name="կապ և տրանսպ. հաշ." sheetId="28" r:id="rId28"/>
    <sheet name="քաղաքաշին" sheetId="29" r:id="rId29"/>
    <sheet name="քաղաքաշի.հաշ." sheetId="30" r:id="rId30"/>
    <sheet name="ֆին." sheetId="31" r:id="rId31"/>
    <sheet name="ֆին հաշվ." sheetId="32" r:id="rId32"/>
    <sheet name="ջրային" sheetId="33" r:id="rId33"/>
    <sheet name="ջրային հաշվ." sheetId="34" r:id="rId34"/>
    <sheet name="Sheet1" sheetId="35" r:id="rId35"/>
  </sheets>
  <definedNames/>
  <calcPr fullCalcOnLoad="1"/>
</workbook>
</file>

<file path=xl/sharedStrings.xml><?xml version="1.0" encoding="utf-8"?>
<sst xmlns="http://schemas.openxmlformats.org/spreadsheetml/2006/main" count="1374" uniqueCount="234">
  <si>
    <t>Տեղեկանք</t>
  </si>
  <si>
    <t>Հայաստանի Հանրապետության պետական կառավարման մարմինների կողմից  ֆինանսատնտեսական մոնիտորինգի իրականացման ընթացքում Հայաստանի Հանրապետության կառավարությանն առընթեր պետական գույքի կառավարման վարչությանը տրամադրվող ցուցանիշների վերաբերյալ</t>
  </si>
  <si>
    <t>հ/հ</t>
  </si>
  <si>
    <t>Առևտրային կազմակերպության անվանումը</t>
  </si>
  <si>
    <t>Պետական մասնակցության չափը /%/</t>
  </si>
  <si>
    <t>Ընդամենը ոչ ընթացիկ ակտիվներ /ձև 1 տող 080/, այդ թվում</t>
  </si>
  <si>
    <t>Հիմնական միջոցներ /ձև 1 տող 010/</t>
  </si>
  <si>
    <t>Ընդամենը ընթացիկ ակտիվներ  /ձև 1 տող 220/</t>
  </si>
  <si>
    <t>Այդ թվում</t>
  </si>
  <si>
    <t>Ընդամենը սեփական կապիտալ  /ձև 1 տող 300/</t>
  </si>
  <si>
    <t>Ընդամենը ոչ ընթացիկ պարտավորություններ /ձև 1 տող 360/, այդ թվում</t>
  </si>
  <si>
    <t>Ընդամենը ընթացիկ պարտավորություններ/ձև 1 տող 490/</t>
  </si>
  <si>
    <t>Հաշվեկշիռ /ձև 1 տող 230 (500)/</t>
  </si>
  <si>
    <t>Արտադրանքի,ապրանքների,աշխատանքների, ծառայությունների իրացումից հասույթ  /ձև N 2 տող 010/, այդ թվում</t>
  </si>
  <si>
    <t>Զուտ շահույթ (վնաս) շահութահարկի գծով ծախսի նվազեցումից հետո  /ձև N 2 տող 180/</t>
  </si>
  <si>
    <t>Աշխատողների միջին ցուցակային թիվը, այդ թվում</t>
  </si>
  <si>
    <t>Դեբիտորական     պարտքեր վաճառքի գծով  /ձև 1 տող 160/</t>
  </si>
  <si>
    <t>Դրամական միջոցներ և դրանց համարժեքներ /ձև 1 տող 200/</t>
  </si>
  <si>
    <t>Կանոնադրական  (բաժնեհավաք) կապիտալի զուտ գումար /ձև 1 տող 240/</t>
  </si>
  <si>
    <t>Կուտակված շահույթ (վնաս) /ձև 1 տող 270/</t>
  </si>
  <si>
    <t>Պահուստային կապիտալ /ձև 1 տող 280/</t>
  </si>
  <si>
    <t>Կրեդիտորական պարտքեր գնումների գծով /ձև 1 տող 390/</t>
  </si>
  <si>
    <t>Կարճաժամկետ կրեդիտորական պարտքեր բյուջեին /ձև 1 տող 410/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</si>
  <si>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</si>
  <si>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</si>
  <si>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</si>
  <si>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</si>
  <si>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</si>
  <si>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</si>
  <si>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</si>
  <si>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</si>
  <si>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</si>
  <si>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</si>
  <si>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</si>
  <si>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</si>
  <si>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</si>
  <si>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</si>
  <si>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</si>
  <si>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</si>
  <si>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</si>
  <si>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</si>
  <si>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</si>
  <si>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</si>
  <si>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Մոնիտորինգի ցուցանիշներ</t>
  </si>
  <si>
    <t>հավելված 1</t>
  </si>
  <si>
    <t xml:space="preserve">Բացարձակ իրացվելիության գործակից  </t>
  </si>
  <si>
    <t xml:space="preserve">Իրացվելիության ընդհանուր գործակից </t>
  </si>
  <si>
    <t xml:space="preserve">Սեփական շրջանառու կապիտալ </t>
  </si>
  <si>
    <t xml:space="preserve">Սեփական շրջանառու միջոցներով ապահովվածության գործակից </t>
  </si>
  <si>
    <t xml:space="preserve">Ֆինանսավորման գործակից </t>
  </si>
  <si>
    <t>Ակտիվների շահութաբերություն %</t>
  </si>
  <si>
    <t>Ընթացիկ ակտիվների շահութաբերություն %</t>
  </si>
  <si>
    <t>Սեփական կապիտալի շահութաբերություն %</t>
  </si>
  <si>
    <t>Ընթացիկ ակտիվների կազմում դժվար իրացվող ակտիվների մասը %</t>
  </si>
  <si>
    <t xml:space="preserve">Դժվար իրացվող և արագ իրացվող ակտիվներիհարաբերակցություն % </t>
  </si>
  <si>
    <t xml:space="preserve">Ֆինանսական անկախության գործակից  </t>
  </si>
  <si>
    <t xml:space="preserve">Ֆինանսական կայունության գործակից </t>
  </si>
  <si>
    <t xml:space="preserve">Ներդրման գործակից </t>
  </si>
  <si>
    <t>Ակտիվների շրջանառելիության գործակից</t>
  </si>
  <si>
    <t>Ընթացիկ ակտիվների շրջանառելիության գործակից</t>
  </si>
  <si>
    <t>Վաճառքի /իրացման/ շահութաբերություն %</t>
  </si>
  <si>
    <t>Պարտավորությունների և սեփական կապիտալի հարաբերակցության գործակից</t>
  </si>
  <si>
    <t>ՀՀ արդարադատության նախարարություն</t>
  </si>
  <si>
    <t>հավելված 2</t>
  </si>
  <si>
    <t>հավելված 3</t>
  </si>
  <si>
    <t>ՀՀ կառավարության աշխատակազմ</t>
  </si>
  <si>
    <t>հավելված 5</t>
  </si>
  <si>
    <t xml:space="preserve">Ընթացիկ ակտիվների շահութաբերություն % </t>
  </si>
  <si>
    <t>Ընդամենը</t>
  </si>
  <si>
    <t>&lt;Ագրոսպասարկում&gt;ՓԲԸ</t>
  </si>
  <si>
    <t>100</t>
  </si>
  <si>
    <t>Կոտայքի ԳԱՄԿ ՊՓԲԸ</t>
  </si>
  <si>
    <t>ՀՀ գյուղատնտեսության նախարարություն</t>
  </si>
  <si>
    <t>հավելված 7</t>
  </si>
  <si>
    <t>&lt;ՀԱԷԿ&gt;ՓԲԸ</t>
  </si>
  <si>
    <t>&lt;Երևանի ՋԷԿ&gt;ՓԲԸ</t>
  </si>
  <si>
    <t>&lt;Որոտանի ՀԷԿՀ&gt;ՓԲԸ</t>
  </si>
  <si>
    <t>&lt;ԲԷՑ&gt;ՓԲԸ</t>
  </si>
  <si>
    <t>&lt;Հայգազարդ&gt;ՓԲԸ</t>
  </si>
  <si>
    <t>&lt;Էներգետիկական համակարգի օպերատոր&gt;ՓԲԸ</t>
  </si>
  <si>
    <t>&lt;Հաշվարկային կենտրոն&gt;ՓԲԸ</t>
  </si>
  <si>
    <t xml:space="preserve">&lt;Էներգակարգաբերում&gt; ՓԲԸ                                                      </t>
  </si>
  <si>
    <t>&lt;Էներգետիկայի գիտահետազոտական ինստիտուտ&gt; ՓԲԸ</t>
  </si>
  <si>
    <t>&lt;Հայատոմ&gt; ՓԲԸ</t>
  </si>
  <si>
    <t>&lt;Ռադիոակտիվ թափոնների վնասազերծում&gt; ՓԲԸ</t>
  </si>
  <si>
    <t>&lt;Ընդունելությունների տուն&gt; ՓԲԸ</t>
  </si>
  <si>
    <t xml:space="preserve">&lt;Անալիտիկ&gt; ՓԲԸ </t>
  </si>
  <si>
    <t>Ըդամենը</t>
  </si>
  <si>
    <t>ՀՀ էներգետիկայի և բնական պաշարների նախարարություն</t>
  </si>
  <si>
    <t>հավելված 8</t>
  </si>
  <si>
    <t>ՀՀ կրթության և գիտության նախարարություն</t>
  </si>
  <si>
    <t>հավելված 10</t>
  </si>
  <si>
    <t>ՀՀ մշակույթի նախարարություն</t>
  </si>
  <si>
    <t>ՀՀ պաշտպանության նախարարություն</t>
  </si>
  <si>
    <t>հավելված 12</t>
  </si>
  <si>
    <t>ՀՀ սպորտի և երիտասարդության հարցերի նախարարություն</t>
  </si>
  <si>
    <t>հավելված 13</t>
  </si>
  <si>
    <t>ՀՀ տրանսպորտի և կապի նախարարություն</t>
  </si>
  <si>
    <t>հավելված 14</t>
  </si>
  <si>
    <t>հավելված 17</t>
  </si>
  <si>
    <t>&lt;&lt;Պաշտոնական տեղեկագիր ՓԲԸ&gt;&gt;</t>
  </si>
  <si>
    <t>Հաշվետու ժամանակաշրջան</t>
  </si>
  <si>
    <t xml:space="preserve">&lt;&lt;Կրթության ազգային ինստիտուտ&gt;&gt; ՓԲԸ </t>
  </si>
  <si>
    <t>&lt;&lt;Հուշարձանների վերականգնման կենտրոն&gt;&gt; ՓԲԸ</t>
  </si>
  <si>
    <t>&lt;&lt;65 Ռազմական գործարան&gt;&gt; ՓԲԸ</t>
  </si>
  <si>
    <t>&lt;&lt;Լազերային տեխնիկա&gt;&gt; ՓԲԸ</t>
  </si>
  <si>
    <t>&lt;&lt;Արմենիկում&gt;&gt; ՓԲԸ</t>
  </si>
  <si>
    <t>&lt;&lt;Զինառ&gt;&gt; ՓԲԸ</t>
  </si>
  <si>
    <t>&lt;&lt;Արմ-Աէրո&gt;&gt; ՓԲԸ</t>
  </si>
  <si>
    <t>&lt;&lt;Գառնի-Լեռ ԳԱՄ&gt;&gt;ԲԲԸ</t>
  </si>
  <si>
    <t>&lt;&lt;Չարենցավանի հաստոցաշինական գործարան&gt;&gt;ԲԲԸ</t>
  </si>
  <si>
    <t>&lt;&lt;Պատնեշ&gt;&gt;ՓԲԸ</t>
  </si>
  <si>
    <t>&lt;&lt;ԵրՄԱԳ&gt;&gt; ՓԲԸ</t>
  </si>
  <si>
    <t>&lt;&lt;Հենակետ&gt;&gt;ՓԲԸ</t>
  </si>
  <si>
    <t>&lt;&lt;Հավաքական թիմերի մարզական կենտրոն&gt;&gt; ՓԲԸ</t>
  </si>
  <si>
    <t xml:space="preserve">&lt;&lt;Հատուկ կապ&gt;&gt; ՓԲԸ </t>
  </si>
  <si>
    <t>&lt;&lt;Հայավտոկայարան&gt;&gt; ՓԲԸ</t>
  </si>
  <si>
    <t>&lt;&lt;Էկոնոմիկա հանդես&gt;&gt;ՓԲԸ</t>
  </si>
  <si>
    <t>&lt;&lt;Մելիորացիա&gt;&gt; ՓԲԸ</t>
  </si>
  <si>
    <t>&lt;&lt;Սևան-Հրազդանյան-Ջրառ&gt;&gt; ՓԲԸ</t>
  </si>
  <si>
    <t>&lt;&lt;Ախուրյան-Արաքս-Ջրառ&gt;&gt; ՓԲԸ</t>
  </si>
  <si>
    <t>&lt;&lt;Վնասվածքաբանության և օրթոպեդիայի գիտական կենտրոն&gt;&gt; ՓԲԸ</t>
  </si>
  <si>
    <t>&lt;&lt;Ֆանարջյանի անվան ուռուցքաբանության ազգային կենտրոն &gt;&gt; ՓԲԸ</t>
  </si>
  <si>
    <t>&lt;&lt;Պրոֆ.Ռ.Օ. Յոլյանի անվ. արյունաբանական կենտրոն&gt;&gt; ՓԲԸ</t>
  </si>
  <si>
    <t>&lt;&lt;Սևանի հոգեբուժական հիվանդանոց&gt;&gt; ՓԲԸ</t>
  </si>
  <si>
    <t>&lt;&lt;Հատուկ պոլիկլինիկա&gt;&gt; ՓԲԸ</t>
  </si>
  <si>
    <t>&lt;&lt;Երևանի երկաթուղու պոլիկլինիկա&gt;&gt; ՓԲԸ</t>
  </si>
  <si>
    <t>&lt;&lt;Ճառագայթային բժշկության և այրվածքների գիտական կենտրոն&gt;&gt; ՓԲԸ</t>
  </si>
  <si>
    <t>հավելված 11</t>
  </si>
  <si>
    <t xml:space="preserve">&lt;&lt;Երկաթուղու շինարարության տնօրինություն&gt;&gt;ՓԲԸ </t>
  </si>
  <si>
    <t>ՀՀ ֆինանսների նախարարություն</t>
  </si>
  <si>
    <t>հավելված 16</t>
  </si>
  <si>
    <t>&lt;Էլեկտրոնային կառավարման ենթակառուցվածքների ներդրման գրասենյակ&gt;ՓԲԸ</t>
  </si>
  <si>
    <t>&lt;&lt;Ն.Նորքի ուսանողական ավան&gt;&gt;ՓԲԸ</t>
  </si>
  <si>
    <t>ՀՀ բնապահպանության նախարարություն</t>
  </si>
  <si>
    <t>հավելված 6</t>
  </si>
  <si>
    <t>&lt;&lt;Գյուղատնտեսության աջակցության հանրապետական կենտրոն&gt;&gt;ՓԲԸ</t>
  </si>
  <si>
    <t>&lt;&lt;Տեխնիկական մշակաբույսերի փորձարարական կայան&gt;&gt; ՊՓԲԸ</t>
  </si>
  <si>
    <t>&lt;&lt;Գյումրիի սելեկցիոն կայան&gt;&gt;  ՓԲԸ</t>
  </si>
  <si>
    <t>Տավուշի ԳԱՄԿ ՓԲԸ</t>
  </si>
  <si>
    <t>Վայոց Ձորի ԳԱՄԿ ՓԲԸ</t>
  </si>
  <si>
    <t>Սյունիքի ԳԱՄԿ ՓԲԸ</t>
  </si>
  <si>
    <t>Արմավիրի ԳԱՄԿ ՓԲԸ</t>
  </si>
  <si>
    <t>Շիրակի ԳԱՄԿ ՓԲԸ</t>
  </si>
  <si>
    <t>Արագածոտնի ԳԱՄԿ ՓԲԸ</t>
  </si>
  <si>
    <t>Գեղարքունիքի ԳԱՄԿ ՓԲԸ</t>
  </si>
  <si>
    <t>Լոռու ԳԱՄԿ ՓԲԸ</t>
  </si>
  <si>
    <t>Արարատի ԳԱՄԿ ՓԲԸ</t>
  </si>
  <si>
    <t>ՀՀ առողջապահության նախարարություն</t>
  </si>
  <si>
    <t>Ընդամենը եկամուտներ</t>
  </si>
  <si>
    <t>Ընդամենը հիմնական գործունեությունից եկամուտներ</t>
  </si>
  <si>
    <t>Ընդամենը ծախսեր</t>
  </si>
  <si>
    <t>Ընդամենը հիմնական գործունեությունից ծախսեր</t>
  </si>
  <si>
    <t>&lt;&lt;Սուրբ Գրիգոր Լուսավորիչ&gt;&gt; ԲԿ  ՓԲԸ</t>
  </si>
  <si>
    <t>ՀՀ պետական բյուջե վճարված շահութաբաժինների գումարը</t>
  </si>
  <si>
    <t>&lt;&lt;Պաշտոնական տեղեկագիր&gt;&gt; ՓԲԸ</t>
  </si>
  <si>
    <t>ՀՀ պետական բյուջե վճարված շահութաբաժնի գումարը</t>
  </si>
  <si>
    <t xml:space="preserve">ՀՀ աշխատանքի և սոցիալական հարցերի նախարարություն                                                                                            </t>
  </si>
  <si>
    <t>ՀՀպետական բյուջե վճարված շահութաբաժնի գումարը</t>
  </si>
  <si>
    <t>Ընդամենը  ծախսեր</t>
  </si>
  <si>
    <t>Ընդամենը հիմնական գործունեությունից  ծախսեր</t>
  </si>
  <si>
    <t>AKTIV</t>
  </si>
  <si>
    <t>PASSIV</t>
  </si>
  <si>
    <t>GR6</t>
  </si>
  <si>
    <t>GR14</t>
  </si>
  <si>
    <t xml:space="preserve">&lt;&lt;Ծաղկաձոր գլխավոր մարզահամալիր&gt;&gt; ՓԲԸ   </t>
  </si>
  <si>
    <t>Ընդամենը հիմնական գործունեությունից եկամաուտներ</t>
  </si>
  <si>
    <t xml:space="preserve">&lt;&lt;Հայջրմուղկոյուղի&gt;&gt; ՓԲԸ </t>
  </si>
  <si>
    <t xml:space="preserve">&lt;&lt;Լոռի-ջրմուղկոյուղի&gt;&gt; ՓԲԸ </t>
  </si>
  <si>
    <t xml:space="preserve">&lt;&lt;Շիրակ-ջրմուղկոյուղի&gt;&gt; ՓԲԸ </t>
  </si>
  <si>
    <t xml:space="preserve">&lt;&lt; Նոր Ակունք&gt;&gt; ՓԲԸ </t>
  </si>
  <si>
    <t xml:space="preserve">                      </t>
  </si>
  <si>
    <t>&lt;&lt;Կոմետա &gt;&gt;ԲԲԸ</t>
  </si>
  <si>
    <t>&lt;&lt;Ստանդարտների ազգային ինստիտուտ &gt;&gt; ՓԲԸ</t>
  </si>
  <si>
    <t>&lt;&lt;Չափագիտության ազգային ինստիտուտ &gt;&gt; ՓԲԸ</t>
  </si>
  <si>
    <t>ՀՀ էկոնոմիկայի նախարարություն</t>
  </si>
  <si>
    <t>հավելված 9</t>
  </si>
  <si>
    <t>ՀՀ քաղաքաշինության նախարարություն</t>
  </si>
  <si>
    <t>հավելված 15</t>
  </si>
  <si>
    <t>&lt;&lt;Տեղեկատվական ապահովման և ազդարարման կենտրոն&gt;&gt;ՓԲԸ</t>
  </si>
  <si>
    <t>&lt;&lt;Հատուկ լեռնափրկարար ծառայություն&gt;&gt; ՓԲԸ</t>
  </si>
  <si>
    <t>հավելված 4</t>
  </si>
  <si>
    <t>&lt;&lt;Հանրապետական անձավաբուժական կենտրոն&gt;&gt; ՓԲԸ</t>
  </si>
  <si>
    <t>&lt;&lt;Դեղերի և բժշկակական տեխնոլոգիաների  փորձագիտ. կենտրոն&gt;&gt; ՓԲԸ</t>
  </si>
  <si>
    <t>&lt;&lt;Ստեփանավանի օդանավակայան&gt;&gt; ՓԲԸ</t>
  </si>
  <si>
    <t>4+6=17</t>
  </si>
  <si>
    <t>9+13+14=17</t>
  </si>
  <si>
    <t>&lt;&lt;Դ.Համբարձումյանի անվան ջրային օլ.հերթ.մասնագիտ. մանկապ.մարզադպրոց&gt;&gt;ՓԲԸ</t>
  </si>
  <si>
    <t>4+6</t>
  </si>
  <si>
    <t>11+15+17</t>
  </si>
  <si>
    <t>&lt;&lt;Հայաստանի հեռուստատեսային և ռադիոհաղորդիչ ցանց&gt;&gt; ՓԲԸ</t>
  </si>
  <si>
    <t>9+13+14</t>
  </si>
  <si>
    <t>&lt;&lt;Նորք&gt;&gt; ինֆեկցիոն կլինիկական հիվանդանոց&gt;&gt; ՓԲԸ</t>
  </si>
  <si>
    <t>&lt;&lt;Ակադեմիկոս Ս.Ավդալբեկյանի անվան առողջապ. ազգային ինստիտուտ&gt;&gt; ՓԲԸ</t>
  </si>
  <si>
    <t>&lt;&lt;Դիլիջան&gt;&gt; մանկական հակատուբերկուլյոզային առողջարան&gt;&gt; ՓԲԸ</t>
  </si>
  <si>
    <t>&lt;&lt;Նորք տեղեկատվավերլուծական կենտրոն&gt;&gt; ՓԲԸ</t>
  </si>
  <si>
    <t>&lt;&lt;Զվարթնոց ԱՕԿ &gt;&gt; ՓԲԸ</t>
  </si>
  <si>
    <t>«Հայկական միրգ» ԲԲԸ</t>
  </si>
  <si>
    <t xml:space="preserve">          </t>
  </si>
  <si>
    <t>«Պլաստպոլիմեր ԳՀԻ» ՓԲԸ</t>
  </si>
  <si>
    <t>«Հայփոստ» ՓԲԸ</t>
  </si>
  <si>
    <t xml:space="preserve">                                                                                                                         </t>
  </si>
  <si>
    <t>«Սալսա դիվելոփմենթ» ՓԲԸ</t>
  </si>
  <si>
    <t xml:space="preserve">&lt;&lt;Նուբարաշեն&gt;&gt; հոգեբուժական կենտրոն&gt;&gt; ՓԲԸ </t>
  </si>
  <si>
    <t>&lt;&lt;Օշական&gt;&gt; մանկական վերականգգնողական կենտրոն&gt;&gt; ՓԲԸ</t>
  </si>
  <si>
    <t>&lt;&lt;Նորք&gt;&gt; հոգեբուժական կենտրոն&gt;&gt; ՓԲԸ</t>
  </si>
  <si>
    <t>&lt;&lt;Ավան&gt;&gt; հոգեկան առողջության կենտրոն&gt;&gt; ՓԲԸ</t>
  </si>
  <si>
    <t>&lt;&lt;Նարկոլոգիական հանրապետական կենտրոն&gt;&gt; ՓԲԸ</t>
  </si>
  <si>
    <t>21</t>
  </si>
  <si>
    <t>&lt;&lt;Նևրոզների կլինիկա&gt;&gt;&gt; ՓԲԸ</t>
  </si>
  <si>
    <t>22</t>
  </si>
  <si>
    <t>&lt;&lt;Ն.Բ.Հակոբյանի անվան ընդհանուր հիգենայի և մասնագիտական հիվանդությունների գիտահետազոտական ինստիտուտ&gt;&gt; ՓԲԸ</t>
  </si>
  <si>
    <t>«Ռադիոֆիզիկայի և էլեկտրոնիկայի ինստիտոեւտ» հատուկ կոնստրուկտորական բյուրո ՓԲԸ</t>
  </si>
  <si>
    <t>&lt;&lt;Վարչատնտեսական&gt;&gt; ՓԲԸ</t>
  </si>
  <si>
    <t>ՀՀ գյուղատնտեսության նախարարության ջրային տնտեսության պետական կոմիտե</t>
  </si>
  <si>
    <t xml:space="preserve">«ԼՏ-Պիրկալ» ՓԲԸ* </t>
  </si>
  <si>
    <t>&lt;&lt;Կրթություն թերթի խմբագրություն&gt;&gt;ՊՓԲԸ</t>
  </si>
  <si>
    <t>&lt;&lt;Գեղագիտության Ազգային Կենտրոն&gt;&gt; ՊՓԲԸ</t>
  </si>
  <si>
    <t>&lt;&lt;Ն.Նորքի ուսանողական ավան&gt;&gt;ՓԲԸ*</t>
  </si>
  <si>
    <t>&lt;&lt;Գուգարք&gt;&gt; ՓԲԸ*</t>
  </si>
  <si>
    <t>«Քաղաքաշինական ծրագրերի փորձագիտական կենտրոն»ԲԲԸ</t>
  </si>
  <si>
    <t>2016թ.  1-ին կիսամյակ</t>
  </si>
  <si>
    <t>&lt;&lt;Մաշկաբանության և սեռավարակաբանական բժշկագիտական կենտրոն&gt;&gt; ՓԲԸ</t>
  </si>
  <si>
    <t>«Ռադիոիզոտոպների արտադրության կենտրոն» ՓԲԸ</t>
  </si>
  <si>
    <t>2016թ. 1-ին կիսամյակ</t>
  </si>
  <si>
    <t>&lt;&lt;Ճառագայթային բժշկության և այրվածքների գիտական կենտրոն &gt;&gt; ՓԲԸ</t>
  </si>
  <si>
    <t>2016թ.1-ին կիսամյակ</t>
  </si>
  <si>
    <t>1605,2</t>
  </si>
  <si>
    <t>2260,5</t>
  </si>
  <si>
    <t>ՀՀ արտակարգ իրավիճակների վարչություն</t>
  </si>
  <si>
    <t xml:space="preserve">2016թ.1-ին կիսամյակ </t>
  </si>
  <si>
    <t xml:space="preserve">2016թ. 1-ին կիսամյակ  </t>
  </si>
  <si>
    <t xml:space="preserve">2016թ. 1-ին կիսամյակ </t>
  </si>
  <si>
    <t xml:space="preserve">մն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</si>
</sst>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00"/>
    <numFmt numFmtId="181" formatCode="0.0"/>
    <numFmt numFmtId="182" formatCode="0.0000"/>
    <numFmt numFmtId="183" formatCode="0_);\(0\)"/>
    <numFmt numFmtId="184" formatCode="#,##0.0"/>
  </numFmts>
  <fonts count="79">
    <font>
      <sz val="10"/>
      <name val="Arial"/>
      <family val="0"/>
    </font>
    <font>
      <sz val="8"/>
      <name val="Arial"/>
      <family val="2"/>
    </font>
    <font>
      <sz val="9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u val="single"/>
      <sz val="16"/>
      <name val="GHEA Grapalat"/>
      <family val="3"/>
    </font>
    <font>
      <b/>
      <sz val="12"/>
      <name val="GHEA Grapalat"/>
      <family val="3"/>
    </font>
    <font>
      <i/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11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sz val="7"/>
      <name val="GHEA Grapalat"/>
      <family val="3"/>
    </font>
    <font>
      <b/>
      <sz val="8"/>
      <name val="GHEA Grapalat"/>
      <family val="3"/>
    </font>
    <font>
      <sz val="11"/>
      <name val="GHEA Grapalat"/>
      <family val="3"/>
    </font>
    <font>
      <i/>
      <sz val="10"/>
      <name val="GHEA Grapalat"/>
      <family val="3"/>
    </font>
    <font>
      <i/>
      <sz val="8"/>
      <name val="GHEA Grapalat"/>
      <family val="3"/>
    </font>
    <font>
      <sz val="16"/>
      <name val="GHEA Grapalat"/>
      <family val="3"/>
    </font>
    <font>
      <sz val="12"/>
      <name val="Times Armenian"/>
      <family val="1"/>
    </font>
    <font>
      <b/>
      <i/>
      <sz val="11"/>
      <name val="GHEA Grapalat"/>
      <family val="3"/>
    </font>
    <font>
      <b/>
      <sz val="7"/>
      <name val="GHEA Grapalat"/>
      <family val="3"/>
    </font>
    <font>
      <b/>
      <u val="single"/>
      <sz val="8"/>
      <name val="GHEA Grapalat"/>
      <family val="3"/>
    </font>
    <font>
      <b/>
      <u val="single"/>
      <sz val="16"/>
      <name val="GHEA Grapalat"/>
      <family val="3"/>
    </font>
    <font>
      <b/>
      <i/>
      <sz val="12"/>
      <name val="GHEA Grapalat"/>
      <family val="3"/>
    </font>
    <font>
      <sz val="9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Armenian"/>
      <family val="1"/>
    </font>
    <font>
      <sz val="10"/>
      <color indexed="8"/>
      <name val="GHEA Grapalat"/>
      <family val="3"/>
    </font>
    <font>
      <sz val="14"/>
      <name val="GHEA Grapalat"/>
      <family val="3"/>
    </font>
    <font>
      <u val="single"/>
      <sz val="11"/>
      <name val="GHEA Grapalat"/>
      <family val="3"/>
    </font>
    <font>
      <sz val="11"/>
      <name val="Arial Armenian"/>
      <family val="2"/>
    </font>
    <font>
      <u val="single"/>
      <sz val="14"/>
      <name val="GHEA Grapalat"/>
      <family val="3"/>
    </font>
    <font>
      <b/>
      <sz val="14"/>
      <name val="GHEA Grapalat"/>
      <family val="3"/>
    </font>
    <font>
      <i/>
      <sz val="14"/>
      <name val="GHEA Grapalat"/>
      <family val="3"/>
    </font>
    <font>
      <sz val="11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GHEA Grapalat"/>
      <family val="3"/>
    </font>
    <font>
      <sz val="12"/>
      <color indexed="10"/>
      <name val="GHEA Grapalat"/>
      <family val="3"/>
    </font>
    <font>
      <b/>
      <sz val="9"/>
      <color indexed="8"/>
      <name val="GHEA Grapalat"/>
      <family val="3"/>
    </font>
    <font>
      <sz val="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12"/>
      <color rgb="FFFF0000"/>
      <name val="GHEA Grapalat"/>
      <family val="3"/>
    </font>
    <font>
      <b/>
      <sz val="9"/>
      <color theme="1"/>
      <name val="GHEA Grapalat"/>
      <family val="3"/>
    </font>
    <font>
      <sz val="8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9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justify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 vertical="justify"/>
    </xf>
    <xf numFmtId="0" fontId="2" fillId="0" borderId="27" xfId="0" applyFont="1" applyBorder="1" applyAlignment="1">
      <alignment horizontal="center" vertical="center"/>
    </xf>
    <xf numFmtId="0" fontId="10" fillId="0" borderId="0" xfId="0" applyFont="1" applyAlignment="1">
      <alignment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justify"/>
    </xf>
    <xf numFmtId="49" fontId="8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180" fontId="2" fillId="0" borderId="29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30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wrapText="1"/>
    </xf>
    <xf numFmtId="1" fontId="2" fillId="0" borderId="20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24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" fillId="0" borderId="28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justify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justify"/>
    </xf>
    <xf numFmtId="0" fontId="3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3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27" xfId="0" applyFont="1" applyBorder="1" applyAlignment="1">
      <alignment horizontal="left" vertical="justify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justify"/>
    </xf>
    <xf numFmtId="0" fontId="3" fillId="0" borderId="10" xfId="57" applyFont="1" applyBorder="1" applyAlignment="1">
      <alignment horizontal="center" vertical="center"/>
      <protection/>
    </xf>
    <xf numFmtId="0" fontId="7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42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justify"/>
    </xf>
    <xf numFmtId="49" fontId="2" fillId="33" borderId="31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vertical="center" wrapText="1"/>
    </xf>
    <xf numFmtId="0" fontId="11" fillId="33" borderId="24" xfId="0" applyFont="1" applyFill="1" applyBorder="1" applyAlignment="1">
      <alignment horizontal="center" vertical="justify"/>
    </xf>
    <xf numFmtId="180" fontId="2" fillId="0" borderId="24" xfId="0" applyNumberFormat="1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6" fillId="0" borderId="27" xfId="0" applyFont="1" applyBorder="1" applyAlignment="1">
      <alignment horizontal="left"/>
    </xf>
    <xf numFmtId="0" fontId="21" fillId="0" borderId="27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21" xfId="0" applyFont="1" applyBorder="1" applyAlignment="1">
      <alignment horizontal="left" vertical="justify"/>
    </xf>
    <xf numFmtId="0" fontId="14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2" fillId="0" borderId="46" xfId="0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21" fillId="0" borderId="48" xfId="0" applyFont="1" applyBorder="1" applyAlignment="1">
      <alignment horizontal="center" vertical="justify"/>
    </xf>
    <xf numFmtId="0" fontId="22" fillId="0" borderId="0" xfId="0" applyFont="1" applyAlignment="1">
      <alignment/>
    </xf>
    <xf numFmtId="0" fontId="4" fillId="0" borderId="49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justify"/>
    </xf>
    <xf numFmtId="0" fontId="2" fillId="0" borderId="20" xfId="0" applyFont="1" applyBorder="1" applyAlignment="1">
      <alignment horizontal="left" vertical="justify"/>
    </xf>
    <xf numFmtId="0" fontId="3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left"/>
    </xf>
    <xf numFmtId="0" fontId="10" fillId="0" borderId="50" xfId="0" applyFont="1" applyBorder="1" applyAlignment="1">
      <alignment horizontal="center" vertical="center"/>
    </xf>
    <xf numFmtId="49" fontId="25" fillId="0" borderId="5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5" fillId="0" borderId="3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24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justify"/>
    </xf>
    <xf numFmtId="0" fontId="4" fillId="0" borderId="27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justify"/>
    </xf>
    <xf numFmtId="0" fontId="2" fillId="0" borderId="36" xfId="0" applyFont="1" applyBorder="1" applyAlignment="1">
      <alignment horizontal="center" vertical="center"/>
    </xf>
    <xf numFmtId="0" fontId="76" fillId="0" borderId="0" xfId="0" applyFont="1" applyAlignment="1">
      <alignment/>
    </xf>
    <xf numFmtId="181" fontId="11" fillId="0" borderId="27" xfId="0" applyNumberFormat="1" applyFont="1" applyBorder="1" applyAlignment="1">
      <alignment horizontal="center" vertical="center"/>
    </xf>
    <xf numFmtId="181" fontId="11" fillId="0" borderId="28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80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Alignment="1">
      <alignment/>
    </xf>
    <xf numFmtId="0" fontId="7" fillId="0" borderId="61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180" fontId="2" fillId="0" borderId="23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180" fontId="2" fillId="0" borderId="62" xfId="0" applyNumberFormat="1" applyFont="1" applyBorder="1" applyAlignment="1">
      <alignment horizontal="center" vertical="center"/>
    </xf>
    <xf numFmtId="2" fontId="2" fillId="0" borderId="6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9" fillId="34" borderId="2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9" fillId="34" borderId="10" xfId="0" applyNumberFormat="1" applyFont="1" applyFill="1" applyBorder="1" applyAlignment="1">
      <alignment horizontal="center" vertical="center"/>
    </xf>
    <xf numFmtId="1" fontId="19" fillId="3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84" fontId="78" fillId="0" borderId="10" xfId="0" applyNumberFormat="1" applyFont="1" applyFill="1" applyBorder="1" applyAlignment="1">
      <alignment horizontal="center" vertical="center" wrapText="1"/>
    </xf>
    <xf numFmtId="1" fontId="75" fillId="0" borderId="10" xfId="42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81" fontId="29" fillId="34" borderId="65" xfId="0" applyNumberFormat="1" applyFont="1" applyFill="1" applyBorder="1" applyAlignment="1">
      <alignment vertical="top" wrapText="1"/>
    </xf>
    <xf numFmtId="181" fontId="2" fillId="33" borderId="65" xfId="0" applyNumberFormat="1" applyFont="1" applyFill="1" applyBorder="1" applyAlignment="1">
      <alignment horizontal="center" vertical="center" wrapText="1"/>
    </xf>
    <xf numFmtId="181" fontId="29" fillId="33" borderId="65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1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180" fontId="2" fillId="0" borderId="48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1" fontId="75" fillId="0" borderId="20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/>
    </xf>
    <xf numFmtId="1" fontId="11" fillId="33" borderId="24" xfId="0" applyNumberFormat="1" applyFont="1" applyFill="1" applyBorder="1" applyAlignment="1">
      <alignment horizontal="left" vertical="center" wrapText="1"/>
    </xf>
    <xf numFmtId="1" fontId="11" fillId="33" borderId="41" xfId="0" applyNumberFormat="1" applyFont="1" applyFill="1" applyBorder="1" applyAlignment="1">
      <alignment horizontal="left" vertical="center" wrapText="1"/>
    </xf>
    <xf numFmtId="1" fontId="11" fillId="33" borderId="42" xfId="0" applyNumberFormat="1" applyFont="1" applyFill="1" applyBorder="1" applyAlignment="1">
      <alignment horizontal="left" vertical="center" wrapText="1"/>
    </xf>
    <xf numFmtId="180" fontId="2" fillId="0" borderId="32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justify"/>
    </xf>
    <xf numFmtId="180" fontId="2" fillId="0" borderId="2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center" vertical="center"/>
    </xf>
    <xf numFmtId="180" fontId="2" fillId="0" borderId="69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14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180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3" fillId="0" borderId="29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49" fontId="15" fillId="0" borderId="30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justify"/>
    </xf>
    <xf numFmtId="0" fontId="15" fillId="0" borderId="36" xfId="0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/>
    </xf>
    <xf numFmtId="0" fontId="12" fillId="0" borderId="24" xfId="0" applyFont="1" applyBorder="1" applyAlignment="1">
      <alignment horizontal="center" vertical="justify"/>
    </xf>
    <xf numFmtId="0" fontId="12" fillId="0" borderId="2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9" fillId="0" borderId="48" xfId="0" applyFont="1" applyBorder="1" applyAlignment="1">
      <alignment horizontal="left" vertical="justify"/>
    </xf>
    <xf numFmtId="0" fontId="3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180" fontId="2" fillId="0" borderId="74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justify"/>
    </xf>
    <xf numFmtId="0" fontId="3" fillId="0" borderId="28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4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180" fontId="15" fillId="0" borderId="23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30" fillId="0" borderId="0" xfId="0" applyNumberFormat="1" applyFont="1" applyAlignment="1">
      <alignment/>
    </xf>
    <xf numFmtId="49" fontId="4" fillId="33" borderId="31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justify"/>
    </xf>
    <xf numFmtId="0" fontId="4" fillId="33" borderId="24" xfId="0" applyFont="1" applyFill="1" applyBorder="1" applyAlignment="1">
      <alignment horizontal="center" vertical="justify"/>
    </xf>
    <xf numFmtId="0" fontId="6" fillId="33" borderId="24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181" fontId="29" fillId="34" borderId="65" xfId="0" applyNumberFormat="1" applyFont="1" applyFill="1" applyBorder="1" applyAlignment="1">
      <alignment horizontal="center" vertical="top" wrapText="1"/>
    </xf>
    <xf numFmtId="181" fontId="3" fillId="33" borderId="77" xfId="0" applyNumberFormat="1" applyFont="1" applyFill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78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wrapText="1"/>
    </xf>
    <xf numFmtId="49" fontId="8" fillId="0" borderId="79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wrapText="1"/>
    </xf>
    <xf numFmtId="49" fontId="8" fillId="0" borderId="80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49" fontId="8" fillId="0" borderId="40" xfId="0" applyNumberFormat="1" applyFont="1" applyBorder="1" applyAlignment="1">
      <alignment horizontal="center" vertical="center"/>
    </xf>
    <xf numFmtId="0" fontId="11" fillId="33" borderId="81" xfId="0" applyFont="1" applyFill="1" applyBorder="1" applyAlignment="1">
      <alignment horizontal="center" vertical="center" wrapText="1"/>
    </xf>
    <xf numFmtId="1" fontId="3" fillId="0" borderId="29" xfId="0" applyNumberFormat="1" applyFont="1" applyBorder="1" applyAlignment="1">
      <alignment horizontal="center" vertical="center"/>
    </xf>
    <xf numFmtId="180" fontId="3" fillId="0" borderId="21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" fontId="8" fillId="0" borderId="19" xfId="42" applyNumberFormat="1" applyFont="1" applyBorder="1" applyAlignment="1">
      <alignment horizontal="center" vertical="center" wrapText="1"/>
    </xf>
    <xf numFmtId="1" fontId="8" fillId="0" borderId="21" xfId="42" applyNumberFormat="1" applyFont="1" applyBorder="1" applyAlignment="1">
      <alignment horizontal="center" vertical="center" wrapText="1"/>
    </xf>
    <xf numFmtId="1" fontId="8" fillId="0" borderId="20" xfId="42" applyNumberFormat="1" applyFont="1" applyBorder="1" applyAlignment="1">
      <alignment horizontal="center" vertical="center" wrapText="1"/>
    </xf>
    <xf numFmtId="1" fontId="8" fillId="0" borderId="78" xfId="42" applyNumberFormat="1" applyFont="1" applyBorder="1" applyAlignment="1">
      <alignment horizontal="center" vertical="center" wrapText="1"/>
    </xf>
    <xf numFmtId="1" fontId="8" fillId="0" borderId="26" xfId="42" applyNumberFormat="1" applyFont="1" applyBorder="1" applyAlignment="1">
      <alignment horizontal="center" vertical="center" wrapText="1"/>
    </xf>
    <xf numFmtId="1" fontId="8" fillId="0" borderId="28" xfId="42" applyNumberFormat="1" applyFont="1" applyBorder="1" applyAlignment="1">
      <alignment horizontal="center" vertical="center" wrapText="1"/>
    </xf>
    <xf numFmtId="1" fontId="8" fillId="0" borderId="27" xfId="42" applyNumberFormat="1" applyFont="1" applyBorder="1" applyAlignment="1">
      <alignment horizontal="center" vertical="center" wrapText="1"/>
    </xf>
    <xf numFmtId="1" fontId="8" fillId="0" borderId="80" xfId="42" applyNumberFormat="1" applyFont="1" applyBorder="1" applyAlignment="1">
      <alignment horizontal="center" vertical="center" wrapText="1"/>
    </xf>
    <xf numFmtId="1" fontId="8" fillId="0" borderId="82" xfId="42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/>
    </xf>
    <xf numFmtId="0" fontId="11" fillId="0" borderId="48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68" xfId="0" applyFont="1" applyBorder="1" applyAlignment="1">
      <alignment horizontal="center" vertical="center" textRotation="90" wrapText="1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85" xfId="0" applyFont="1" applyBorder="1" applyAlignment="1">
      <alignment horizontal="center" vertical="center" textRotation="90" wrapText="1"/>
    </xf>
    <xf numFmtId="0" fontId="3" fillId="0" borderId="8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0" borderId="69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85" xfId="0" applyFont="1" applyFill="1" applyBorder="1" applyAlignment="1">
      <alignment horizontal="center" vertical="center" textRotation="90" wrapText="1"/>
    </xf>
    <xf numFmtId="0" fontId="3" fillId="0" borderId="87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 textRotation="90" wrapText="1"/>
    </xf>
    <xf numFmtId="0" fontId="3" fillId="0" borderId="71" xfId="0" applyFont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5" fillId="0" borderId="83" xfId="0" applyFont="1" applyBorder="1" applyAlignment="1">
      <alignment horizontal="center" vertical="center"/>
    </xf>
    <xf numFmtId="0" fontId="15" fillId="0" borderId="8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textRotation="90" wrapText="1"/>
    </xf>
    <xf numFmtId="0" fontId="15" fillId="0" borderId="69" xfId="0" applyFont="1" applyBorder="1" applyAlignment="1">
      <alignment horizontal="center" vertical="center" textRotation="90" wrapText="1"/>
    </xf>
    <xf numFmtId="0" fontId="15" fillId="0" borderId="25" xfId="0" applyFont="1" applyFill="1" applyBorder="1" applyAlignment="1">
      <alignment horizontal="center" vertical="center" textRotation="90" wrapText="1"/>
    </xf>
    <xf numFmtId="0" fontId="15" fillId="0" borderId="62" xfId="0" applyFont="1" applyFill="1" applyBorder="1" applyAlignment="1">
      <alignment horizontal="center" vertical="center" textRotation="90" wrapText="1"/>
    </xf>
    <xf numFmtId="0" fontId="15" fillId="0" borderId="8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textRotation="90" wrapText="1"/>
    </xf>
    <xf numFmtId="0" fontId="15" fillId="0" borderId="68" xfId="0" applyFont="1" applyFill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68" xfId="0" applyFont="1" applyBorder="1" applyAlignment="1">
      <alignment horizontal="center" vertical="center" textRotation="90" wrapText="1"/>
    </xf>
    <xf numFmtId="0" fontId="15" fillId="0" borderId="8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62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85" xfId="0" applyFont="1" applyBorder="1" applyAlignment="1">
      <alignment horizontal="center" vertical="center" textRotation="90" wrapText="1"/>
    </xf>
    <xf numFmtId="0" fontId="15" fillId="0" borderId="44" xfId="0" applyFont="1" applyFill="1" applyBorder="1" applyAlignment="1">
      <alignment horizontal="center" vertical="center" textRotation="90" wrapText="1"/>
    </xf>
    <xf numFmtId="0" fontId="15" fillId="0" borderId="69" xfId="0" applyFont="1" applyFill="1" applyBorder="1" applyAlignment="1">
      <alignment horizontal="center" vertical="center" textRotation="90" wrapText="1"/>
    </xf>
    <xf numFmtId="0" fontId="15" fillId="0" borderId="36" xfId="0" applyFont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8" xfId="0" applyFont="1" applyBorder="1" applyAlignment="1">
      <alignment horizontal="center" vertical="center" textRotation="90" wrapText="1"/>
    </xf>
    <xf numFmtId="0" fontId="4" fillId="0" borderId="60" xfId="0" applyFont="1" applyBorder="1" applyAlignment="1">
      <alignment horizontal="center" vertical="center" textRotation="90" wrapText="1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5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textRotation="90" wrapText="1"/>
    </xf>
    <xf numFmtId="0" fontId="3" fillId="0" borderId="82" xfId="0" applyFont="1" applyBorder="1" applyAlignment="1">
      <alignment horizontal="center" vertical="center" textRotation="90" wrapText="1"/>
    </xf>
    <xf numFmtId="0" fontId="3" fillId="0" borderId="56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75" xfId="0" applyFont="1" applyFill="1" applyBorder="1" applyAlignment="1">
      <alignment horizontal="center" vertical="center" textRotation="90" wrapText="1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82" xfId="0" applyFont="1" applyFill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2" fillId="0" borderId="0" xfId="0" applyFont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36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 wrapText="1"/>
    </xf>
    <xf numFmtId="0" fontId="30" fillId="0" borderId="16" xfId="0" applyFont="1" applyFill="1" applyBorder="1" applyAlignment="1">
      <alignment horizontal="center" vertical="center" textRotation="90" wrapText="1"/>
    </xf>
    <xf numFmtId="0" fontId="30" fillId="0" borderId="68" xfId="0" applyFont="1" applyFill="1" applyBorder="1" applyAlignment="1">
      <alignment horizontal="center" vertical="center" textRotation="90" wrapText="1"/>
    </xf>
    <xf numFmtId="0" fontId="30" fillId="0" borderId="16" xfId="0" applyFont="1" applyBorder="1" applyAlignment="1">
      <alignment horizontal="center" vertical="center" textRotation="90" wrapText="1"/>
    </xf>
    <xf numFmtId="0" fontId="30" fillId="0" borderId="68" xfId="0" applyFont="1" applyBorder="1" applyAlignment="1">
      <alignment horizontal="center" vertical="center" textRotation="90" wrapText="1"/>
    </xf>
    <xf numFmtId="0" fontId="30" fillId="0" borderId="44" xfId="0" applyFont="1" applyBorder="1" applyAlignment="1">
      <alignment horizontal="center" vertical="center" textRotation="90" wrapText="1"/>
    </xf>
    <xf numFmtId="0" fontId="30" fillId="0" borderId="69" xfId="0" applyFont="1" applyBorder="1" applyAlignment="1">
      <alignment horizontal="center" vertical="center" textRotation="90" wrapText="1"/>
    </xf>
    <xf numFmtId="0" fontId="30" fillId="0" borderId="86" xfId="0" applyFont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textRotation="90" wrapText="1"/>
    </xf>
    <xf numFmtId="0" fontId="30" fillId="0" borderId="69" xfId="0" applyFont="1" applyFill="1" applyBorder="1" applyAlignment="1">
      <alignment horizontal="center" vertical="center" textRotation="90" wrapText="1"/>
    </xf>
    <xf numFmtId="0" fontId="30" fillId="0" borderId="25" xfId="0" applyFont="1" applyBorder="1" applyAlignment="1">
      <alignment horizontal="center" vertical="center" textRotation="90" wrapText="1"/>
    </xf>
    <xf numFmtId="0" fontId="30" fillId="0" borderId="62" xfId="0" applyFont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wrapText="1"/>
    </xf>
    <xf numFmtId="0" fontId="30" fillId="0" borderId="8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textRotation="90" wrapText="1"/>
    </xf>
    <xf numFmtId="0" fontId="30" fillId="0" borderId="62" xfId="0" applyFont="1" applyFill="1" applyBorder="1" applyAlignment="1">
      <alignment horizontal="center" vertical="center" textRotation="90" wrapText="1"/>
    </xf>
    <xf numFmtId="0" fontId="30" fillId="0" borderId="15" xfId="0" applyFont="1" applyBorder="1" applyAlignment="1">
      <alignment horizontal="center" vertical="center" textRotation="90" wrapText="1"/>
    </xf>
    <xf numFmtId="0" fontId="30" fillId="0" borderId="8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68" xfId="0" applyFont="1" applyBorder="1" applyAlignment="1">
      <alignment horizontal="center" vertical="center" textRotation="90" wrapText="1"/>
    </xf>
    <xf numFmtId="0" fontId="30" fillId="0" borderId="36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90" xfId="0" applyFont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68" xfId="0" applyFont="1" applyFill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62" xfId="0" applyFont="1" applyBorder="1" applyAlignment="1">
      <alignment horizontal="center" vertical="center" textRotation="90" wrapText="1"/>
    </xf>
    <xf numFmtId="0" fontId="9" fillId="0" borderId="36" xfId="0" applyFont="1" applyBorder="1" applyAlignment="1">
      <alignment horizontal="center" vertical="center" textRotation="90" wrapText="1"/>
    </xf>
    <xf numFmtId="0" fontId="9" fillId="0" borderId="69" xfId="0" applyFont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62" xfId="0" applyFont="1" applyFill="1" applyBorder="1" applyAlignment="1">
      <alignment horizontal="center" vertical="center" textRotation="90" wrapText="1"/>
    </xf>
    <xf numFmtId="0" fontId="9" fillId="0" borderId="44" xfId="0" applyFont="1" applyFill="1" applyBorder="1" applyAlignment="1">
      <alignment horizontal="center" vertical="center" textRotation="90" wrapText="1"/>
    </xf>
    <xf numFmtId="0" fontId="9" fillId="0" borderId="69" xfId="0" applyFont="1" applyFill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85" xfId="0" applyFont="1" applyBorder="1" applyAlignment="1">
      <alignment horizontal="center" vertical="center" textRotation="90" wrapText="1"/>
    </xf>
    <xf numFmtId="0" fontId="9" fillId="0" borderId="86" xfId="0" applyFon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68" xfId="0" applyFont="1" applyBorder="1" applyAlignment="1">
      <alignment horizontal="center" vertical="center" textRotation="90" wrapText="1"/>
    </xf>
    <xf numFmtId="0" fontId="9" fillId="0" borderId="86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3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7" xfId="0" applyFont="1" applyBorder="1" applyAlignment="1">
      <alignment horizontal="center" vertical="center" textRotation="90" wrapText="1"/>
    </xf>
    <xf numFmtId="0" fontId="6" fillId="0" borderId="56" xfId="0" applyFont="1" applyBorder="1" applyAlignment="1">
      <alignment horizontal="center" vertical="center" textRotation="90" wrapText="1"/>
    </xf>
    <xf numFmtId="0" fontId="6" fillId="0" borderId="68" xfId="0" applyFont="1" applyBorder="1" applyAlignment="1">
      <alignment horizontal="center" vertical="center" textRotation="90" wrapText="1"/>
    </xf>
    <xf numFmtId="0" fontId="6" fillId="0" borderId="88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97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93" xfId="0" applyFont="1" applyBorder="1" applyAlignment="1">
      <alignment horizontal="center" vertical="center" textRotation="90" wrapText="1"/>
    </xf>
    <xf numFmtId="0" fontId="6" fillId="0" borderId="98" xfId="0" applyFont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textRotation="90" wrapText="1"/>
    </xf>
    <xf numFmtId="0" fontId="6" fillId="0" borderId="68" xfId="0" applyFont="1" applyFill="1" applyBorder="1" applyAlignment="1">
      <alignment horizontal="center" vertical="center" textRotation="90" wrapText="1"/>
    </xf>
    <xf numFmtId="0" fontId="6" fillId="0" borderId="88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99" xfId="0" applyFont="1" applyBorder="1" applyAlignment="1">
      <alignment horizontal="center" vertical="center" textRotation="90" wrapText="1"/>
    </xf>
    <xf numFmtId="0" fontId="6" fillId="0" borderId="63" xfId="0" applyFont="1" applyBorder="1" applyAlignment="1">
      <alignment horizontal="center" vertical="center" textRotation="90" wrapText="1"/>
    </xf>
    <xf numFmtId="0" fontId="6" fillId="0" borderId="100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60" xfId="0" applyFont="1" applyBorder="1" applyAlignment="1">
      <alignment horizontal="center" vertical="center" textRotation="90" wrapText="1"/>
    </xf>
    <xf numFmtId="0" fontId="3" fillId="0" borderId="89" xfId="0" applyFont="1" applyFill="1" applyBorder="1" applyAlignment="1">
      <alignment horizontal="center" vertical="center" textRotation="90" wrapText="1"/>
    </xf>
    <xf numFmtId="0" fontId="3" fillId="0" borderId="88" xfId="0" applyFont="1" applyFill="1" applyBorder="1" applyAlignment="1">
      <alignment horizontal="center" vertical="center" textRotation="90" wrapText="1"/>
    </xf>
    <xf numFmtId="0" fontId="3" fillId="0" borderId="97" xfId="0" applyFont="1" applyFill="1" applyBorder="1" applyAlignment="1">
      <alignment horizontal="center" vertical="center" textRotation="90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textRotation="90" wrapText="1"/>
    </xf>
    <xf numFmtId="0" fontId="3" fillId="0" borderId="87" xfId="0" applyFont="1" applyBorder="1" applyAlignment="1">
      <alignment horizontal="center" vertical="center" textRotation="90" wrapText="1"/>
    </xf>
    <xf numFmtId="0" fontId="3" fillId="0" borderId="102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textRotation="90" wrapText="1"/>
    </xf>
    <xf numFmtId="0" fontId="3" fillId="0" borderId="8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9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textRotation="90" wrapText="1"/>
    </xf>
    <xf numFmtId="0" fontId="4" fillId="0" borderId="95" xfId="0" applyFont="1" applyBorder="1" applyAlignment="1">
      <alignment horizontal="center" vertical="center" textRotation="90" wrapText="1"/>
    </xf>
    <xf numFmtId="0" fontId="4" fillId="0" borderId="96" xfId="0" applyFont="1" applyBorder="1" applyAlignment="1">
      <alignment horizontal="center" vertical="center" textRotation="90" wrapText="1"/>
    </xf>
    <xf numFmtId="0" fontId="4" fillId="0" borderId="56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 textRotation="90" wrapText="1"/>
    </xf>
    <xf numFmtId="0" fontId="4" fillId="0" borderId="88" xfId="0" applyFont="1" applyBorder="1" applyAlignment="1">
      <alignment horizontal="center" vertical="center" textRotation="90" wrapText="1"/>
    </xf>
    <xf numFmtId="0" fontId="4" fillId="0" borderId="9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textRotation="90" wrapText="1"/>
    </xf>
    <xf numFmtId="0" fontId="4" fillId="0" borderId="68" xfId="0" applyFont="1" applyFill="1" applyBorder="1" applyAlignment="1">
      <alignment horizontal="center" vertical="center" textRotation="90" wrapText="1"/>
    </xf>
    <xf numFmtId="0" fontId="4" fillId="0" borderId="88" xfId="0" applyFont="1" applyFill="1" applyBorder="1" applyAlignment="1">
      <alignment horizontal="center" vertical="center" textRotation="90" wrapText="1"/>
    </xf>
    <xf numFmtId="0" fontId="4" fillId="0" borderId="99" xfId="0" applyFont="1" applyBorder="1" applyAlignment="1">
      <alignment horizontal="center" vertical="center" textRotation="90" wrapText="1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100" xfId="0" applyFont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textRotation="90" wrapText="1"/>
    </xf>
    <xf numFmtId="0" fontId="4" fillId="0" borderId="85" xfId="0" applyFont="1" applyBorder="1" applyAlignment="1">
      <alignment horizontal="center" vertical="center" textRotation="90" wrapText="1"/>
    </xf>
    <xf numFmtId="0" fontId="4" fillId="0" borderId="87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69" xfId="0" applyFont="1" applyBorder="1" applyAlignment="1">
      <alignment horizontal="center" vertical="center" textRotation="90" wrapText="1"/>
    </xf>
    <xf numFmtId="0" fontId="4" fillId="0" borderId="97" xfId="0" applyFont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99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9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textRotation="90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evlvats3-GAK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!@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K26">
      <selection activeCell="Z8" sqref="Z8:AD10"/>
    </sheetView>
  </sheetViews>
  <sheetFormatPr defaultColWidth="9.140625" defaultRowHeight="12.75"/>
  <cols>
    <col min="1" max="1" width="2.57421875" style="3" customWidth="1"/>
    <col min="2" max="2" width="19.140625" style="3" customWidth="1"/>
    <col min="3" max="3" width="3.28125" style="3" customWidth="1"/>
    <col min="4" max="4" width="10.7109375" style="3" customWidth="1"/>
    <col min="5" max="5" width="10.28125" style="3" customWidth="1"/>
    <col min="6" max="6" width="9.421875" style="3" customWidth="1"/>
    <col min="7" max="7" width="10.00390625" style="3" customWidth="1"/>
    <col min="8" max="8" width="10.140625" style="3" customWidth="1"/>
    <col min="9" max="9" width="10.57421875" style="3" customWidth="1"/>
    <col min="10" max="10" width="9.421875" style="3" customWidth="1"/>
    <col min="11" max="11" width="9.7109375" style="3" customWidth="1"/>
    <col min="12" max="12" width="8.140625" style="3" customWidth="1"/>
    <col min="13" max="13" width="9.00390625" style="3" customWidth="1"/>
    <col min="14" max="14" width="9.57421875" style="3" customWidth="1"/>
    <col min="15" max="15" width="8.421875" style="3" customWidth="1"/>
    <col min="16" max="16" width="8.8515625" style="3" customWidth="1"/>
    <col min="17" max="17" width="10.7109375" style="3" customWidth="1"/>
    <col min="18" max="18" width="10.28125" style="3" customWidth="1"/>
    <col min="19" max="19" width="8.8515625" style="3" customWidth="1"/>
    <col min="20" max="20" width="5.28125" style="3" customWidth="1"/>
    <col min="21" max="21" width="11.28125" style="3" customWidth="1"/>
    <col min="22" max="22" width="9.421875" style="3" customWidth="1"/>
    <col min="23" max="23" width="9.7109375" style="3" customWidth="1"/>
    <col min="24" max="24" width="10.57421875" style="3" customWidth="1"/>
    <col min="25" max="25" width="7.28125" style="3" customWidth="1"/>
    <col min="26" max="26" width="9.8515625" style="3" customWidth="1"/>
    <col min="27" max="27" width="13.57421875" style="3" customWidth="1"/>
    <col min="28" max="28" width="9.140625" style="3" customWidth="1"/>
    <col min="29" max="29" width="11.57421875" style="3" customWidth="1"/>
    <col min="30" max="30" width="12.140625" style="3" customWidth="1"/>
    <col min="31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221</v>
      </c>
      <c r="X5" s="3" t="s">
        <v>44</v>
      </c>
    </row>
    <row r="6" spans="1:25" ht="27.75" customHeight="1" thickTop="1">
      <c r="A6" s="412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3" t="s">
        <v>151</v>
      </c>
      <c r="X6" s="421" t="s">
        <v>152</v>
      </c>
      <c r="Y6" s="433" t="s">
        <v>156</v>
      </c>
    </row>
    <row r="7" spans="1:25" ht="239.25" customHeight="1">
      <c r="A7" s="413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34"/>
    </row>
    <row r="8" spans="1:25" ht="148.5" customHeight="1" thickBot="1">
      <c r="A8" s="6"/>
      <c r="B8" s="7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4"/>
      <c r="X8" s="422"/>
      <c r="Y8" s="435"/>
    </row>
    <row r="9" spans="1:25" s="124" customFormat="1" ht="15.75" customHeight="1" thickBot="1" thickTop="1">
      <c r="A9" s="8">
        <v>1</v>
      </c>
      <c r="B9" s="9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12">
        <v>8</v>
      </c>
      <c r="I9" s="11">
        <v>9</v>
      </c>
      <c r="J9" s="12">
        <v>10</v>
      </c>
      <c r="K9" s="12">
        <v>11</v>
      </c>
      <c r="L9" s="12">
        <v>12</v>
      </c>
      <c r="M9" s="11">
        <v>13</v>
      </c>
      <c r="N9" s="11">
        <v>14</v>
      </c>
      <c r="O9" s="12">
        <v>15</v>
      </c>
      <c r="P9" s="12">
        <v>16</v>
      </c>
      <c r="Q9" s="9">
        <v>17</v>
      </c>
      <c r="R9" s="11">
        <v>18</v>
      </c>
      <c r="S9" s="9">
        <v>19</v>
      </c>
      <c r="T9" s="11">
        <v>20</v>
      </c>
      <c r="U9" s="9">
        <v>21</v>
      </c>
      <c r="V9" s="11">
        <v>22</v>
      </c>
      <c r="W9" s="9">
        <v>23</v>
      </c>
      <c r="X9" s="11">
        <v>24</v>
      </c>
      <c r="Y9" s="191">
        <v>25</v>
      </c>
    </row>
    <row r="10" spans="1:31" s="124" customFormat="1" ht="54" customHeight="1">
      <c r="A10" s="290" t="s">
        <v>23</v>
      </c>
      <c r="B10" s="291" t="s">
        <v>121</v>
      </c>
      <c r="C10" s="193">
        <v>100</v>
      </c>
      <c r="D10" s="15">
        <v>156300</v>
      </c>
      <c r="E10" s="15">
        <v>156300</v>
      </c>
      <c r="F10" s="15">
        <v>175360</v>
      </c>
      <c r="G10" s="15">
        <v>45207</v>
      </c>
      <c r="H10" s="15">
        <v>3353</v>
      </c>
      <c r="I10" s="15">
        <v>214846</v>
      </c>
      <c r="J10" s="15">
        <v>214515</v>
      </c>
      <c r="K10" s="15">
        <v>331</v>
      </c>
      <c r="L10" s="15">
        <v>0</v>
      </c>
      <c r="M10" s="15">
        <v>49194</v>
      </c>
      <c r="N10" s="15">
        <v>67620</v>
      </c>
      <c r="O10" s="15">
        <v>4407</v>
      </c>
      <c r="P10" s="15">
        <v>189</v>
      </c>
      <c r="Q10" s="15">
        <v>331660</v>
      </c>
      <c r="R10" s="15">
        <v>273519</v>
      </c>
      <c r="S10" s="15">
        <v>3126</v>
      </c>
      <c r="T10" s="15">
        <v>205</v>
      </c>
      <c r="U10" s="15">
        <v>276241</v>
      </c>
      <c r="V10" s="15">
        <v>273519</v>
      </c>
      <c r="W10" s="292">
        <v>272874</v>
      </c>
      <c r="X10" s="15">
        <v>272874</v>
      </c>
      <c r="Y10" s="293">
        <v>0</v>
      </c>
      <c r="Z10" s="83"/>
      <c r="AA10" s="3"/>
      <c r="AB10" s="3"/>
      <c r="AC10" s="3"/>
      <c r="AD10" s="3"/>
      <c r="AE10" s="3"/>
    </row>
    <row r="11" spans="1:31" s="124" customFormat="1" ht="66" customHeight="1">
      <c r="A11" s="294" t="s">
        <v>24</v>
      </c>
      <c r="B11" s="295" t="s">
        <v>122</v>
      </c>
      <c r="C11" s="49">
        <v>100</v>
      </c>
      <c r="D11" s="1">
        <v>5900591</v>
      </c>
      <c r="E11" s="1">
        <v>5864100</v>
      </c>
      <c r="F11" s="1">
        <v>261007</v>
      </c>
      <c r="G11" s="1">
        <v>116475</v>
      </c>
      <c r="H11" s="1">
        <v>2337</v>
      </c>
      <c r="I11" s="1">
        <v>3107124</v>
      </c>
      <c r="J11" s="1">
        <v>607370</v>
      </c>
      <c r="K11" s="1">
        <v>2430840</v>
      </c>
      <c r="L11" s="1">
        <v>14610</v>
      </c>
      <c r="M11" s="1">
        <v>2527718</v>
      </c>
      <c r="N11" s="1">
        <v>526756</v>
      </c>
      <c r="O11" s="1">
        <v>183765</v>
      </c>
      <c r="P11" s="1">
        <v>27479</v>
      </c>
      <c r="Q11" s="1">
        <v>6161598</v>
      </c>
      <c r="R11" s="1">
        <v>955383</v>
      </c>
      <c r="S11" s="1">
        <v>3630</v>
      </c>
      <c r="T11" s="1">
        <v>519</v>
      </c>
      <c r="U11" s="1">
        <v>1237639</v>
      </c>
      <c r="V11" s="1">
        <v>955383</v>
      </c>
      <c r="W11" s="296">
        <v>1233101</v>
      </c>
      <c r="X11" s="1">
        <v>887010</v>
      </c>
      <c r="Y11" s="297">
        <v>10067</v>
      </c>
      <c r="Z11" s="83"/>
      <c r="AA11" s="3"/>
      <c r="AB11" s="3"/>
      <c r="AC11" s="3"/>
      <c r="AD11" s="3"/>
      <c r="AE11" s="3"/>
    </row>
    <row r="12" spans="1:31" s="124" customFormat="1" ht="55.5" customHeight="1" thickBot="1">
      <c r="A12" s="294" t="s">
        <v>25</v>
      </c>
      <c r="B12" s="295" t="s">
        <v>123</v>
      </c>
      <c r="C12" s="49">
        <v>100</v>
      </c>
      <c r="D12" s="1">
        <v>294166</v>
      </c>
      <c r="E12" s="1">
        <v>293552</v>
      </c>
      <c r="F12" s="1">
        <v>388691</v>
      </c>
      <c r="G12" s="1">
        <v>57875</v>
      </c>
      <c r="H12" s="1">
        <v>59017</v>
      </c>
      <c r="I12" s="1">
        <v>346805</v>
      </c>
      <c r="J12" s="1">
        <v>108898</v>
      </c>
      <c r="K12" s="1">
        <v>226480</v>
      </c>
      <c r="L12" s="1">
        <v>11427</v>
      </c>
      <c r="M12" s="1">
        <v>87509</v>
      </c>
      <c r="N12" s="1">
        <v>248543</v>
      </c>
      <c r="O12" s="1">
        <v>18923</v>
      </c>
      <c r="P12" s="1">
        <v>3061</v>
      </c>
      <c r="Q12" s="1">
        <v>682857</v>
      </c>
      <c r="R12" s="1">
        <v>400496</v>
      </c>
      <c r="S12" s="1">
        <v>29840</v>
      </c>
      <c r="T12" s="1">
        <v>188</v>
      </c>
      <c r="U12" s="1">
        <v>704046</v>
      </c>
      <c r="V12" s="1">
        <v>400496</v>
      </c>
      <c r="W12" s="296">
        <v>674206</v>
      </c>
      <c r="X12" s="1">
        <v>670664</v>
      </c>
      <c r="Y12" s="297">
        <v>0</v>
      </c>
      <c r="Z12" s="83"/>
      <c r="AA12" s="3"/>
      <c r="AB12" s="3"/>
      <c r="AC12" s="3"/>
      <c r="AD12" s="3"/>
      <c r="AE12" s="3"/>
    </row>
    <row r="13" spans="1:31" s="124" customFormat="1" ht="57.75" customHeight="1">
      <c r="A13" s="290" t="s">
        <v>26</v>
      </c>
      <c r="B13" s="295" t="s">
        <v>222</v>
      </c>
      <c r="C13" s="49">
        <v>100</v>
      </c>
      <c r="D13" s="1">
        <v>63048</v>
      </c>
      <c r="E13" s="1">
        <v>62884</v>
      </c>
      <c r="F13" s="1">
        <v>50155</v>
      </c>
      <c r="G13" s="1">
        <v>28140</v>
      </c>
      <c r="H13" s="1">
        <v>1260</v>
      </c>
      <c r="I13" s="1">
        <v>56867</v>
      </c>
      <c r="J13" s="1">
        <v>37388</v>
      </c>
      <c r="K13" s="1">
        <v>18496</v>
      </c>
      <c r="L13" s="1">
        <v>983</v>
      </c>
      <c r="M13" s="1">
        <v>28183</v>
      </c>
      <c r="N13" s="1">
        <v>28153</v>
      </c>
      <c r="O13" s="1">
        <v>8746</v>
      </c>
      <c r="P13" s="1">
        <v>4722</v>
      </c>
      <c r="Q13" s="1">
        <v>113203</v>
      </c>
      <c r="R13" s="1">
        <v>117738</v>
      </c>
      <c r="S13" s="1">
        <v>713</v>
      </c>
      <c r="T13" s="1">
        <v>106</v>
      </c>
      <c r="U13" s="1">
        <v>122071</v>
      </c>
      <c r="V13" s="1">
        <v>117738</v>
      </c>
      <c r="W13" s="296">
        <v>121110</v>
      </c>
      <c r="X13" s="1">
        <v>121110</v>
      </c>
      <c r="Y13" s="297">
        <v>356</v>
      </c>
      <c r="Z13" s="83"/>
      <c r="AA13" s="3"/>
      <c r="AB13" s="3"/>
      <c r="AC13" s="3"/>
      <c r="AD13" s="3"/>
      <c r="AE13" s="3"/>
    </row>
    <row r="14" spans="1:31" s="124" customFormat="1" ht="46.5" customHeight="1">
      <c r="A14" s="294" t="s">
        <v>27</v>
      </c>
      <c r="B14" s="295" t="s">
        <v>182</v>
      </c>
      <c r="C14" s="49">
        <v>100</v>
      </c>
      <c r="D14" s="1">
        <v>14262</v>
      </c>
      <c r="E14" s="1">
        <v>14262</v>
      </c>
      <c r="F14" s="1">
        <v>3119</v>
      </c>
      <c r="G14" s="1">
        <v>2880</v>
      </c>
      <c r="H14" s="1">
        <v>239</v>
      </c>
      <c r="I14" s="1">
        <v>13999</v>
      </c>
      <c r="J14" s="1">
        <v>15985</v>
      </c>
      <c r="K14" s="1">
        <v>-1986</v>
      </c>
      <c r="L14" s="1">
        <v>0</v>
      </c>
      <c r="M14" s="1">
        <v>0</v>
      </c>
      <c r="N14" s="1">
        <v>3382</v>
      </c>
      <c r="O14" s="1">
        <v>1490</v>
      </c>
      <c r="P14" s="1">
        <v>622</v>
      </c>
      <c r="Q14" s="1">
        <v>17381</v>
      </c>
      <c r="R14" s="1">
        <v>18172</v>
      </c>
      <c r="S14" s="1">
        <v>-2329</v>
      </c>
      <c r="T14" s="1">
        <v>19</v>
      </c>
      <c r="U14" s="1">
        <v>18172</v>
      </c>
      <c r="V14" s="1">
        <v>18172</v>
      </c>
      <c r="W14" s="296">
        <v>20501</v>
      </c>
      <c r="X14" s="1">
        <v>20501</v>
      </c>
      <c r="Y14" s="297">
        <v>0</v>
      </c>
      <c r="Z14" s="83"/>
      <c r="AA14" s="3"/>
      <c r="AB14" s="3"/>
      <c r="AC14" s="3"/>
      <c r="AD14" s="3"/>
      <c r="AE14" s="3"/>
    </row>
    <row r="15" spans="1:31" s="124" customFormat="1" ht="70.5" customHeight="1" thickBot="1">
      <c r="A15" s="294" t="s">
        <v>28</v>
      </c>
      <c r="B15" s="295" t="s">
        <v>183</v>
      </c>
      <c r="C15" s="49">
        <v>100</v>
      </c>
      <c r="D15" s="1">
        <v>269383</v>
      </c>
      <c r="E15" s="1">
        <v>239823</v>
      </c>
      <c r="F15" s="1">
        <v>531081</v>
      </c>
      <c r="G15" s="1">
        <v>5547</v>
      </c>
      <c r="H15" s="1">
        <v>449617</v>
      </c>
      <c r="I15" s="1">
        <v>158436</v>
      </c>
      <c r="J15" s="1">
        <v>113725</v>
      </c>
      <c r="K15" s="1">
        <v>27652</v>
      </c>
      <c r="L15" s="1">
        <v>17059</v>
      </c>
      <c r="M15" s="1">
        <v>1806</v>
      </c>
      <c r="N15" s="1">
        <v>640222</v>
      </c>
      <c r="O15" s="1">
        <v>2140</v>
      </c>
      <c r="P15" s="1">
        <v>11150</v>
      </c>
      <c r="Q15" s="1">
        <v>800464</v>
      </c>
      <c r="R15" s="1">
        <v>378286</v>
      </c>
      <c r="S15" s="1">
        <v>22726</v>
      </c>
      <c r="T15" s="1">
        <v>150</v>
      </c>
      <c r="U15" s="1">
        <v>395253</v>
      </c>
      <c r="V15" s="1">
        <v>378286</v>
      </c>
      <c r="W15" s="296">
        <v>372527</v>
      </c>
      <c r="X15" s="1">
        <v>322591</v>
      </c>
      <c r="Y15" s="297">
        <v>29067</v>
      </c>
      <c r="Z15" s="83"/>
      <c r="AA15" s="3"/>
      <c r="AB15" s="3"/>
      <c r="AC15" s="3"/>
      <c r="AD15" s="3"/>
      <c r="AE15" s="3"/>
    </row>
    <row r="16" spans="1:31" s="124" customFormat="1" ht="47.25" customHeight="1">
      <c r="A16" s="290" t="s">
        <v>29</v>
      </c>
      <c r="B16" s="295" t="s">
        <v>192</v>
      </c>
      <c r="C16" s="49">
        <v>100</v>
      </c>
      <c r="D16" s="1">
        <v>848974</v>
      </c>
      <c r="E16" s="1">
        <v>848734</v>
      </c>
      <c r="F16" s="1">
        <v>101588</v>
      </c>
      <c r="G16" s="1">
        <v>71970</v>
      </c>
      <c r="H16" s="1">
        <v>2536</v>
      </c>
      <c r="I16" s="1">
        <v>244014</v>
      </c>
      <c r="J16" s="1">
        <v>74450</v>
      </c>
      <c r="K16" s="1">
        <v>158397</v>
      </c>
      <c r="L16" s="1">
        <v>11167</v>
      </c>
      <c r="M16" s="1">
        <v>633115</v>
      </c>
      <c r="N16" s="1">
        <v>73433</v>
      </c>
      <c r="O16" s="1">
        <v>7810</v>
      </c>
      <c r="P16" s="1">
        <v>9893</v>
      </c>
      <c r="Q16" s="1">
        <v>950562</v>
      </c>
      <c r="R16" s="1">
        <v>286291</v>
      </c>
      <c r="S16" s="1">
        <v>-18833</v>
      </c>
      <c r="T16" s="1">
        <v>238</v>
      </c>
      <c r="U16" s="1">
        <v>420014</v>
      </c>
      <c r="V16" s="1">
        <v>286291</v>
      </c>
      <c r="W16" s="296">
        <v>438847</v>
      </c>
      <c r="X16" s="1">
        <v>438847</v>
      </c>
      <c r="Y16" s="297">
        <v>0</v>
      </c>
      <c r="Z16" s="83"/>
      <c r="AA16" s="3"/>
      <c r="AB16" s="3"/>
      <c r="AC16" s="3"/>
      <c r="AD16" s="3"/>
      <c r="AE16" s="3"/>
    </row>
    <row r="17" spans="1:31" s="124" customFormat="1" ht="48" customHeight="1">
      <c r="A17" s="294" t="s">
        <v>30</v>
      </c>
      <c r="B17" s="295" t="s">
        <v>203</v>
      </c>
      <c r="C17" s="49">
        <v>100</v>
      </c>
      <c r="D17" s="1">
        <v>184709</v>
      </c>
      <c r="E17" s="1">
        <v>184709</v>
      </c>
      <c r="F17" s="1">
        <v>56901</v>
      </c>
      <c r="G17" s="1">
        <v>38418</v>
      </c>
      <c r="H17" s="1">
        <v>37</v>
      </c>
      <c r="I17" s="1">
        <v>38780</v>
      </c>
      <c r="J17" s="1">
        <v>34561</v>
      </c>
      <c r="K17" s="1">
        <v>-5481</v>
      </c>
      <c r="L17" s="1">
        <v>193</v>
      </c>
      <c r="M17" s="1">
        <v>140768</v>
      </c>
      <c r="N17" s="1">
        <v>62062</v>
      </c>
      <c r="O17" s="1">
        <v>16004</v>
      </c>
      <c r="P17" s="1">
        <v>9996</v>
      </c>
      <c r="Q17" s="1">
        <v>241610</v>
      </c>
      <c r="R17" s="1">
        <v>398042</v>
      </c>
      <c r="S17" s="1">
        <v>-9145</v>
      </c>
      <c r="T17" s="1">
        <v>306</v>
      </c>
      <c r="U17" s="1">
        <v>422228</v>
      </c>
      <c r="V17" s="1">
        <v>398042</v>
      </c>
      <c r="W17" s="296">
        <v>431373</v>
      </c>
      <c r="X17" s="1">
        <v>431373</v>
      </c>
      <c r="Y17" s="297">
        <v>0</v>
      </c>
      <c r="Z17" s="83"/>
      <c r="AA17" s="3"/>
      <c r="AB17" s="3"/>
      <c r="AC17" s="3"/>
      <c r="AD17" s="3"/>
      <c r="AE17" s="3"/>
    </row>
    <row r="18" spans="1:31" s="124" customFormat="1" ht="44.25" customHeight="1" thickBot="1">
      <c r="A18" s="294" t="s">
        <v>31</v>
      </c>
      <c r="B18" s="295" t="s">
        <v>124</v>
      </c>
      <c r="C18" s="49">
        <v>100</v>
      </c>
      <c r="D18" s="1">
        <v>267815</v>
      </c>
      <c r="E18" s="1">
        <v>267815</v>
      </c>
      <c r="F18" s="1">
        <v>30713</v>
      </c>
      <c r="G18" s="1">
        <v>29931</v>
      </c>
      <c r="H18" s="1">
        <v>782</v>
      </c>
      <c r="I18" s="1">
        <v>250246</v>
      </c>
      <c r="J18" s="1">
        <v>84490</v>
      </c>
      <c r="K18" s="1">
        <v>164669</v>
      </c>
      <c r="L18" s="1">
        <v>1088</v>
      </c>
      <c r="M18" s="1">
        <v>13533</v>
      </c>
      <c r="N18" s="1">
        <v>34749</v>
      </c>
      <c r="O18" s="1">
        <v>27291</v>
      </c>
      <c r="P18" s="1">
        <v>7458</v>
      </c>
      <c r="Q18" s="1">
        <v>298528</v>
      </c>
      <c r="R18" s="1">
        <v>330290</v>
      </c>
      <c r="S18" s="1">
        <v>603</v>
      </c>
      <c r="T18" s="1">
        <v>206</v>
      </c>
      <c r="U18" s="1">
        <v>336011</v>
      </c>
      <c r="V18" s="1">
        <v>330290</v>
      </c>
      <c r="W18" s="296">
        <v>335257</v>
      </c>
      <c r="X18" s="1">
        <v>335257</v>
      </c>
      <c r="Y18" s="297">
        <v>0</v>
      </c>
      <c r="Z18" s="83"/>
      <c r="AA18" s="3"/>
      <c r="AB18" s="3"/>
      <c r="AC18" s="3"/>
      <c r="AD18" s="3"/>
      <c r="AE18" s="3"/>
    </row>
    <row r="19" spans="1:31" s="124" customFormat="1" ht="60" customHeight="1">
      <c r="A19" s="290" t="s">
        <v>32</v>
      </c>
      <c r="B19" s="295" t="s">
        <v>204</v>
      </c>
      <c r="C19" s="49">
        <v>100</v>
      </c>
      <c r="D19" s="1">
        <v>19324</v>
      </c>
      <c r="E19" s="1">
        <v>19324</v>
      </c>
      <c r="F19" s="1">
        <v>7971</v>
      </c>
      <c r="G19" s="1">
        <v>3258</v>
      </c>
      <c r="H19" s="1">
        <v>180</v>
      </c>
      <c r="I19" s="1">
        <v>26568</v>
      </c>
      <c r="J19" s="1">
        <v>26120</v>
      </c>
      <c r="K19" s="1">
        <v>448</v>
      </c>
      <c r="L19" s="1">
        <v>0</v>
      </c>
      <c r="M19" s="1">
        <v>0</v>
      </c>
      <c r="N19" s="1">
        <v>727</v>
      </c>
      <c r="O19" s="1">
        <v>285</v>
      </c>
      <c r="P19" s="1">
        <v>75</v>
      </c>
      <c r="Q19" s="1">
        <v>27295</v>
      </c>
      <c r="R19" s="1">
        <v>21745</v>
      </c>
      <c r="S19" s="1">
        <v>7</v>
      </c>
      <c r="T19" s="1">
        <v>38</v>
      </c>
      <c r="U19" s="1">
        <v>21745</v>
      </c>
      <c r="V19" s="1">
        <v>21745</v>
      </c>
      <c r="W19" s="296">
        <v>21736</v>
      </c>
      <c r="X19" s="1">
        <v>21736</v>
      </c>
      <c r="Y19" s="297">
        <v>0</v>
      </c>
      <c r="Z19" s="83"/>
      <c r="AA19" s="3"/>
      <c r="AB19" s="3"/>
      <c r="AC19" s="3"/>
      <c r="AD19" s="3"/>
      <c r="AE19" s="3"/>
    </row>
    <row r="20" spans="1:31" s="124" customFormat="1" ht="30.75" customHeight="1">
      <c r="A20" s="294" t="s">
        <v>33</v>
      </c>
      <c r="B20" s="295" t="s">
        <v>125</v>
      </c>
      <c r="C20" s="49">
        <v>100</v>
      </c>
      <c r="D20" s="1">
        <v>72424</v>
      </c>
      <c r="E20" s="1">
        <v>72424</v>
      </c>
      <c r="F20" s="1">
        <v>26184</v>
      </c>
      <c r="G20" s="1">
        <v>13344</v>
      </c>
      <c r="H20" s="1">
        <v>9228</v>
      </c>
      <c r="I20" s="1">
        <v>88204</v>
      </c>
      <c r="J20" s="1">
        <v>120</v>
      </c>
      <c r="K20" s="1">
        <v>74822</v>
      </c>
      <c r="L20" s="1">
        <v>49</v>
      </c>
      <c r="M20" s="1">
        <v>200</v>
      </c>
      <c r="N20" s="1">
        <v>10204</v>
      </c>
      <c r="O20" s="1">
        <v>420</v>
      </c>
      <c r="P20" s="1">
        <v>2288</v>
      </c>
      <c r="Q20" s="1">
        <v>98608</v>
      </c>
      <c r="R20" s="1">
        <v>78118</v>
      </c>
      <c r="S20" s="1">
        <v>10860</v>
      </c>
      <c r="T20" s="1">
        <v>100</v>
      </c>
      <c r="U20" s="1">
        <v>78118</v>
      </c>
      <c r="V20" s="1">
        <v>78118</v>
      </c>
      <c r="W20" s="296">
        <v>67258</v>
      </c>
      <c r="X20" s="1">
        <v>67215</v>
      </c>
      <c r="Y20" s="297">
        <v>0</v>
      </c>
      <c r="Z20" s="83"/>
      <c r="AA20" s="3"/>
      <c r="AB20" s="3"/>
      <c r="AC20" s="3"/>
      <c r="AD20" s="3"/>
      <c r="AE20" s="3"/>
    </row>
    <row r="21" spans="1:31" s="124" customFormat="1" ht="69" customHeight="1" thickBot="1">
      <c r="A21" s="294" t="s">
        <v>34</v>
      </c>
      <c r="B21" s="295" t="s">
        <v>193</v>
      </c>
      <c r="C21" s="49">
        <v>100</v>
      </c>
      <c r="D21" s="1">
        <v>272961</v>
      </c>
      <c r="E21" s="1">
        <v>271809</v>
      </c>
      <c r="F21" s="1">
        <v>83345</v>
      </c>
      <c r="G21" s="1">
        <v>28920</v>
      </c>
      <c r="H21" s="1">
        <v>41721</v>
      </c>
      <c r="I21" s="1">
        <v>143169</v>
      </c>
      <c r="J21" s="1">
        <v>310005</v>
      </c>
      <c r="K21" s="1">
        <v>-167239</v>
      </c>
      <c r="L21" s="1">
        <v>403</v>
      </c>
      <c r="M21" s="1">
        <v>17871</v>
      </c>
      <c r="N21" s="1">
        <v>195266</v>
      </c>
      <c r="O21" s="1">
        <v>22736</v>
      </c>
      <c r="P21" s="1">
        <v>59045</v>
      </c>
      <c r="Q21" s="1">
        <v>356306</v>
      </c>
      <c r="R21" s="1">
        <v>159885</v>
      </c>
      <c r="S21" s="1">
        <v>-17463</v>
      </c>
      <c r="T21" s="1">
        <v>149</v>
      </c>
      <c r="U21" s="1">
        <v>298470</v>
      </c>
      <c r="V21" s="1">
        <v>159885</v>
      </c>
      <c r="W21" s="296">
        <v>315933</v>
      </c>
      <c r="X21" s="1">
        <v>183694</v>
      </c>
      <c r="Y21" s="297">
        <v>0</v>
      </c>
      <c r="Z21" s="83"/>
      <c r="AA21" s="3"/>
      <c r="AB21" s="3"/>
      <c r="AC21" s="3"/>
      <c r="AD21" s="3"/>
      <c r="AE21" s="3"/>
    </row>
    <row r="22" spans="1:31" s="124" customFormat="1" ht="69" customHeight="1">
      <c r="A22" s="290" t="s">
        <v>35</v>
      </c>
      <c r="B22" s="295" t="s">
        <v>194</v>
      </c>
      <c r="C22" s="49">
        <v>100</v>
      </c>
      <c r="D22" s="1">
        <v>26702</v>
      </c>
      <c r="E22" s="1">
        <v>26684</v>
      </c>
      <c r="F22" s="1">
        <v>3669</v>
      </c>
      <c r="G22" s="1">
        <v>0</v>
      </c>
      <c r="H22" s="1">
        <v>181</v>
      </c>
      <c r="I22" s="1">
        <v>8283</v>
      </c>
      <c r="J22" s="1">
        <v>41635</v>
      </c>
      <c r="K22" s="1">
        <v>-34215</v>
      </c>
      <c r="L22" s="1">
        <v>863</v>
      </c>
      <c r="M22" s="1">
        <v>21709</v>
      </c>
      <c r="N22" s="1">
        <v>379</v>
      </c>
      <c r="O22" s="1">
        <v>0</v>
      </c>
      <c r="P22" s="1">
        <v>248</v>
      </c>
      <c r="Q22" s="1">
        <v>30371</v>
      </c>
      <c r="R22" s="1">
        <v>0</v>
      </c>
      <c r="S22" s="1">
        <v>8</v>
      </c>
      <c r="T22" s="1">
        <v>2</v>
      </c>
      <c r="U22" s="1">
        <v>1830</v>
      </c>
      <c r="V22" s="1">
        <v>0</v>
      </c>
      <c r="W22" s="296">
        <v>1822</v>
      </c>
      <c r="X22" s="1">
        <v>1530</v>
      </c>
      <c r="Y22" s="297">
        <v>0</v>
      </c>
      <c r="Z22" s="83"/>
      <c r="AA22" s="3"/>
      <c r="AB22" s="3"/>
      <c r="AC22" s="3"/>
      <c r="AD22" s="3"/>
      <c r="AE22" s="3"/>
    </row>
    <row r="23" spans="1:31" s="124" customFormat="1" ht="48.75" customHeight="1">
      <c r="A23" s="294" t="s">
        <v>36</v>
      </c>
      <c r="B23" s="295" t="s">
        <v>126</v>
      </c>
      <c r="C23" s="49">
        <v>100</v>
      </c>
      <c r="D23" s="1">
        <v>3306</v>
      </c>
      <c r="E23" s="1">
        <v>3306</v>
      </c>
      <c r="F23" s="1">
        <v>6814</v>
      </c>
      <c r="G23" s="1">
        <v>5452</v>
      </c>
      <c r="H23" s="1">
        <v>40</v>
      </c>
      <c r="I23" s="1">
        <v>2793</v>
      </c>
      <c r="J23" s="1">
        <v>2800</v>
      </c>
      <c r="K23" s="1">
        <v>-7</v>
      </c>
      <c r="L23" s="1">
        <v>0</v>
      </c>
      <c r="M23" s="1">
        <v>0</v>
      </c>
      <c r="N23" s="1">
        <v>7327</v>
      </c>
      <c r="O23" s="1">
        <v>345</v>
      </c>
      <c r="P23" s="1">
        <v>816</v>
      </c>
      <c r="Q23" s="1">
        <v>10120</v>
      </c>
      <c r="R23" s="1">
        <v>36320</v>
      </c>
      <c r="S23" s="1">
        <v>232</v>
      </c>
      <c r="T23" s="1">
        <v>62</v>
      </c>
      <c r="U23" s="1">
        <v>36320</v>
      </c>
      <c r="V23" s="1">
        <v>36320</v>
      </c>
      <c r="W23" s="296">
        <v>36088</v>
      </c>
      <c r="X23" s="1">
        <v>36088</v>
      </c>
      <c r="Y23" s="297">
        <v>0</v>
      </c>
      <c r="Z23" s="83"/>
      <c r="AA23" s="3"/>
      <c r="AB23" s="3"/>
      <c r="AC23" s="3"/>
      <c r="AD23" s="3"/>
      <c r="AE23" s="3"/>
    </row>
    <row r="24" spans="1:31" s="124" customFormat="1" ht="66.75" customHeight="1" thickBot="1">
      <c r="A24" s="294" t="s">
        <v>37</v>
      </c>
      <c r="B24" s="295" t="s">
        <v>127</v>
      </c>
      <c r="C24" s="49">
        <v>100</v>
      </c>
      <c r="D24" s="1">
        <v>117964</v>
      </c>
      <c r="E24" s="1">
        <v>117964</v>
      </c>
      <c r="F24" s="1">
        <v>78205</v>
      </c>
      <c r="G24" s="1">
        <v>54174</v>
      </c>
      <c r="H24" s="1">
        <v>368</v>
      </c>
      <c r="I24" s="1">
        <v>25787</v>
      </c>
      <c r="J24" s="1">
        <v>51160</v>
      </c>
      <c r="K24" s="1">
        <v>-25646</v>
      </c>
      <c r="L24" s="1">
        <v>273</v>
      </c>
      <c r="M24" s="1">
        <v>76683</v>
      </c>
      <c r="N24" s="1">
        <v>93699</v>
      </c>
      <c r="O24" s="1">
        <v>18552</v>
      </c>
      <c r="P24" s="1">
        <v>9744</v>
      </c>
      <c r="Q24" s="1">
        <v>196169</v>
      </c>
      <c r="R24" s="1">
        <v>186385</v>
      </c>
      <c r="S24" s="1">
        <v>-39312</v>
      </c>
      <c r="T24" s="1">
        <v>151</v>
      </c>
      <c r="U24" s="1">
        <v>196941</v>
      </c>
      <c r="V24" s="1">
        <v>186385</v>
      </c>
      <c r="W24" s="296">
        <v>236253</v>
      </c>
      <c r="X24" s="1">
        <v>213685</v>
      </c>
      <c r="Y24" s="297">
        <v>0</v>
      </c>
      <c r="Z24" s="83"/>
      <c r="AA24" s="3"/>
      <c r="AB24" s="3"/>
      <c r="AC24" s="3"/>
      <c r="AD24" s="3"/>
      <c r="AE24" s="3"/>
    </row>
    <row r="25" spans="1:31" s="124" customFormat="1" ht="42.75" customHeight="1">
      <c r="A25" s="290" t="s">
        <v>38</v>
      </c>
      <c r="B25" s="295" t="s">
        <v>153</v>
      </c>
      <c r="C25" s="49">
        <v>100</v>
      </c>
      <c r="D25" s="1">
        <v>6158947</v>
      </c>
      <c r="E25" s="1">
        <v>6100305</v>
      </c>
      <c r="F25" s="1">
        <v>1442597</v>
      </c>
      <c r="G25" s="1">
        <v>1013739</v>
      </c>
      <c r="H25" s="1">
        <v>319234</v>
      </c>
      <c r="I25" s="1">
        <v>4914684</v>
      </c>
      <c r="J25" s="1">
        <v>1101395</v>
      </c>
      <c r="K25" s="1">
        <v>771042</v>
      </c>
      <c r="L25" s="1">
        <v>86174</v>
      </c>
      <c r="M25" s="1">
        <v>1832150</v>
      </c>
      <c r="N25" s="1">
        <v>854710</v>
      </c>
      <c r="O25" s="1">
        <v>234547</v>
      </c>
      <c r="P25" s="1">
        <v>66830</v>
      </c>
      <c r="Q25" s="1">
        <v>7601544</v>
      </c>
      <c r="R25" s="1">
        <v>3668626</v>
      </c>
      <c r="S25" s="1">
        <v>554400</v>
      </c>
      <c r="T25" s="1">
        <v>1545</v>
      </c>
      <c r="U25" s="1">
        <v>4100682</v>
      </c>
      <c r="V25" s="1">
        <v>3668626</v>
      </c>
      <c r="W25" s="296">
        <v>3546282</v>
      </c>
      <c r="X25" s="1">
        <v>3544625</v>
      </c>
      <c r="Y25" s="297">
        <v>0</v>
      </c>
      <c r="Z25" s="83"/>
      <c r="AA25" s="3"/>
      <c r="AB25" s="3"/>
      <c r="AC25" s="3"/>
      <c r="AD25" s="3"/>
      <c r="AE25" s="3"/>
    </row>
    <row r="26" spans="1:31" s="124" customFormat="1" ht="39.75" customHeight="1">
      <c r="A26" s="294" t="s">
        <v>39</v>
      </c>
      <c r="B26" s="295" t="s">
        <v>205</v>
      </c>
      <c r="C26" s="49">
        <v>100</v>
      </c>
      <c r="D26" s="1">
        <v>145536</v>
      </c>
      <c r="E26" s="1">
        <v>93537</v>
      </c>
      <c r="F26" s="1">
        <v>106609</v>
      </c>
      <c r="G26" s="1">
        <v>0</v>
      </c>
      <c r="H26" s="1">
        <v>18776</v>
      </c>
      <c r="I26" s="1">
        <v>61885</v>
      </c>
      <c r="J26" s="1">
        <v>64952</v>
      </c>
      <c r="K26" s="1">
        <v>30319</v>
      </c>
      <c r="L26" s="1">
        <v>0</v>
      </c>
      <c r="M26" s="1">
        <v>122979</v>
      </c>
      <c r="N26" s="1">
        <v>67281</v>
      </c>
      <c r="O26" s="1">
        <v>41633</v>
      </c>
      <c r="P26" s="1">
        <v>12016</v>
      </c>
      <c r="Q26" s="1">
        <v>252145</v>
      </c>
      <c r="R26" s="1">
        <v>208755</v>
      </c>
      <c r="S26" s="1">
        <v>-2413</v>
      </c>
      <c r="T26" s="1">
        <v>142</v>
      </c>
      <c r="U26" s="1">
        <v>208755</v>
      </c>
      <c r="V26" s="1">
        <v>208755</v>
      </c>
      <c r="W26" s="296">
        <v>211168</v>
      </c>
      <c r="X26" s="1">
        <v>211168</v>
      </c>
      <c r="Y26" s="297">
        <v>0</v>
      </c>
      <c r="Z26" s="83"/>
      <c r="AA26" s="3"/>
      <c r="AB26" s="3"/>
      <c r="AC26" s="3"/>
      <c r="AD26" s="3"/>
      <c r="AE26" s="3"/>
    </row>
    <row r="27" spans="1:31" s="124" customFormat="1" ht="44.25" customHeight="1" thickBot="1">
      <c r="A27" s="294" t="s">
        <v>40</v>
      </c>
      <c r="B27" s="295" t="s">
        <v>206</v>
      </c>
      <c r="C27" s="49">
        <v>100</v>
      </c>
      <c r="D27" s="1">
        <v>375038</v>
      </c>
      <c r="E27" s="1">
        <v>375038</v>
      </c>
      <c r="F27" s="1">
        <v>41590</v>
      </c>
      <c r="G27" s="1">
        <v>23372</v>
      </c>
      <c r="H27" s="1">
        <v>8614</v>
      </c>
      <c r="I27" s="1">
        <v>379683</v>
      </c>
      <c r="J27" s="1">
        <v>363345</v>
      </c>
      <c r="K27" s="1">
        <v>16338</v>
      </c>
      <c r="L27" s="1">
        <v>0</v>
      </c>
      <c r="M27" s="1">
        <v>0</v>
      </c>
      <c r="N27" s="1">
        <v>36945</v>
      </c>
      <c r="O27" s="1">
        <v>9294</v>
      </c>
      <c r="P27" s="1">
        <v>4644</v>
      </c>
      <c r="Q27" s="1">
        <v>416628</v>
      </c>
      <c r="R27" s="1">
        <v>168812</v>
      </c>
      <c r="S27" s="1">
        <v>2600</v>
      </c>
      <c r="T27" s="1">
        <v>134</v>
      </c>
      <c r="U27" s="1">
        <v>168846</v>
      </c>
      <c r="V27" s="1">
        <v>168812</v>
      </c>
      <c r="W27" s="296">
        <v>165596</v>
      </c>
      <c r="X27" s="1">
        <v>165596</v>
      </c>
      <c r="Y27" s="297">
        <v>650</v>
      </c>
      <c r="Z27" s="83"/>
      <c r="AA27" s="3"/>
      <c r="AB27" s="3"/>
      <c r="AC27" s="3"/>
      <c r="AD27" s="3"/>
      <c r="AE27" s="3"/>
    </row>
    <row r="28" spans="1:26" ht="47.25" customHeight="1">
      <c r="A28" s="290" t="s">
        <v>41</v>
      </c>
      <c r="B28" s="295" t="s">
        <v>207</v>
      </c>
      <c r="C28" s="49">
        <v>100</v>
      </c>
      <c r="D28" s="1">
        <v>165367</v>
      </c>
      <c r="E28" s="1">
        <v>165367</v>
      </c>
      <c r="F28" s="1">
        <v>49048</v>
      </c>
      <c r="G28" s="1">
        <v>12935</v>
      </c>
      <c r="H28" s="1">
        <v>26836</v>
      </c>
      <c r="I28" s="1">
        <v>118036</v>
      </c>
      <c r="J28" s="1">
        <v>59361</v>
      </c>
      <c r="K28" s="1">
        <v>17965</v>
      </c>
      <c r="L28" s="1">
        <v>3170</v>
      </c>
      <c r="M28" s="1">
        <v>63017</v>
      </c>
      <c r="N28" s="1">
        <v>33362</v>
      </c>
      <c r="O28" s="1">
        <v>7086</v>
      </c>
      <c r="P28" s="1">
        <v>13056</v>
      </c>
      <c r="Q28" s="1">
        <v>214415</v>
      </c>
      <c r="R28" s="1">
        <v>142926</v>
      </c>
      <c r="S28" s="1">
        <v>-6108</v>
      </c>
      <c r="T28" s="1">
        <v>106</v>
      </c>
      <c r="U28" s="1">
        <v>142937</v>
      </c>
      <c r="V28" s="1">
        <v>142926</v>
      </c>
      <c r="W28" s="296">
        <v>149045</v>
      </c>
      <c r="X28" s="1">
        <v>149034</v>
      </c>
      <c r="Y28" s="297">
        <v>0</v>
      </c>
      <c r="Z28" s="83"/>
    </row>
    <row r="29" spans="1:26" ht="34.5" customHeight="1">
      <c r="A29" s="294" t="s">
        <v>42</v>
      </c>
      <c r="B29" s="298" t="s">
        <v>209</v>
      </c>
      <c r="C29" s="132">
        <v>100</v>
      </c>
      <c r="D29" s="55">
        <v>26311</v>
      </c>
      <c r="E29" s="55">
        <v>26113</v>
      </c>
      <c r="F29" s="55">
        <v>7306</v>
      </c>
      <c r="G29" s="55"/>
      <c r="H29" s="55">
        <v>2926</v>
      </c>
      <c r="I29" s="55">
        <v>5954</v>
      </c>
      <c r="J29" s="55">
        <v>3014</v>
      </c>
      <c r="K29" s="55">
        <v>1935</v>
      </c>
      <c r="L29" s="55">
        <v>97</v>
      </c>
      <c r="M29" s="55">
        <v>17147</v>
      </c>
      <c r="N29" s="55">
        <v>10516</v>
      </c>
      <c r="O29" s="55">
        <v>2068</v>
      </c>
      <c r="P29" s="55">
        <v>1540</v>
      </c>
      <c r="Q29" s="55">
        <v>33617</v>
      </c>
      <c r="R29" s="55">
        <v>68560</v>
      </c>
      <c r="S29" s="55">
        <v>93</v>
      </c>
      <c r="T29" s="55">
        <v>53</v>
      </c>
      <c r="U29" s="1">
        <v>68560</v>
      </c>
      <c r="V29" s="1">
        <v>68560</v>
      </c>
      <c r="W29" s="296">
        <v>68467</v>
      </c>
      <c r="X29" s="1">
        <v>68467</v>
      </c>
      <c r="Y29" s="297">
        <v>0</v>
      </c>
      <c r="Z29" s="83"/>
    </row>
    <row r="30" spans="1:26" ht="96" customHeight="1" thickBot="1">
      <c r="A30" s="294" t="s">
        <v>208</v>
      </c>
      <c r="B30" s="295" t="s">
        <v>211</v>
      </c>
      <c r="C30" s="49">
        <v>100</v>
      </c>
      <c r="D30" s="64">
        <v>15412</v>
      </c>
      <c r="E30" s="64">
        <v>32</v>
      </c>
      <c r="F30" s="64">
        <v>887</v>
      </c>
      <c r="G30" s="64">
        <v>50</v>
      </c>
      <c r="H30" s="64">
        <v>187</v>
      </c>
      <c r="I30" s="64">
        <v>203</v>
      </c>
      <c r="J30" s="64">
        <v>102</v>
      </c>
      <c r="K30" s="64">
        <v>60</v>
      </c>
      <c r="L30" s="1">
        <v>41</v>
      </c>
      <c r="M30" s="1">
        <v>15380</v>
      </c>
      <c r="N30" s="1">
        <v>716</v>
      </c>
      <c r="O30" s="1">
        <v>0</v>
      </c>
      <c r="P30" s="1">
        <v>241</v>
      </c>
      <c r="Q30" s="1">
        <v>16299</v>
      </c>
      <c r="R30" s="1">
        <v>5821</v>
      </c>
      <c r="S30" s="1">
        <v>-138</v>
      </c>
      <c r="T30" s="1">
        <v>21</v>
      </c>
      <c r="U30" s="1">
        <v>5821</v>
      </c>
      <c r="V30" s="1">
        <v>5821</v>
      </c>
      <c r="W30" s="296">
        <v>5959</v>
      </c>
      <c r="X30" s="1">
        <v>5959</v>
      </c>
      <c r="Y30" s="297">
        <v>0</v>
      </c>
      <c r="Z30" s="83"/>
    </row>
    <row r="31" spans="1:26" ht="46.5" customHeight="1" thickBot="1">
      <c r="A31" s="290" t="s">
        <v>210</v>
      </c>
      <c r="B31" s="299" t="s">
        <v>223</v>
      </c>
      <c r="C31" s="300">
        <v>100</v>
      </c>
      <c r="D31" s="64">
        <v>3277966.8</v>
      </c>
      <c r="E31" s="64">
        <v>3167952.8</v>
      </c>
      <c r="F31" s="64">
        <v>214216.9</v>
      </c>
      <c r="G31" s="64">
        <v>0</v>
      </c>
      <c r="H31" s="64">
        <v>214216.9</v>
      </c>
      <c r="I31" s="64">
        <v>1077290.9</v>
      </c>
      <c r="J31" s="64">
        <v>1086868</v>
      </c>
      <c r="K31" s="64">
        <v>-9577.1</v>
      </c>
      <c r="L31" s="163">
        <v>0</v>
      </c>
      <c r="M31" s="163">
        <v>2409853.4</v>
      </c>
      <c r="N31" s="163">
        <v>5039.4</v>
      </c>
      <c r="O31" s="163">
        <v>193.8</v>
      </c>
      <c r="P31" s="163">
        <v>150.5</v>
      </c>
      <c r="Q31" s="37">
        <v>3492183.7</v>
      </c>
      <c r="R31" s="37">
        <v>0</v>
      </c>
      <c r="S31" s="37">
        <v>0</v>
      </c>
      <c r="T31" s="37">
        <v>5</v>
      </c>
      <c r="U31" s="37">
        <v>9604.3</v>
      </c>
      <c r="V31" s="37">
        <v>0</v>
      </c>
      <c r="W31" s="37">
        <v>9604.3</v>
      </c>
      <c r="X31" s="37">
        <v>9604.3</v>
      </c>
      <c r="Y31" s="84">
        <v>0</v>
      </c>
      <c r="Z31" s="83"/>
    </row>
    <row r="32" spans="1:25" s="74" customFormat="1" ht="18" customHeight="1" thickBot="1">
      <c r="A32" s="126"/>
      <c r="B32" s="27" t="s">
        <v>68</v>
      </c>
      <c r="C32" s="66"/>
      <c r="D32" s="301">
        <f aca="true" t="shared" si="0" ref="D32:Y32">SUM(D10:D31)</f>
        <v>18676506.8</v>
      </c>
      <c r="E32" s="301">
        <f t="shared" si="0"/>
        <v>18372034.8</v>
      </c>
      <c r="F32" s="301">
        <f t="shared" si="0"/>
        <v>3667056.9</v>
      </c>
      <c r="G32" s="301">
        <f t="shared" si="0"/>
        <v>1551687</v>
      </c>
      <c r="H32" s="301">
        <f t="shared" si="0"/>
        <v>1161685.9</v>
      </c>
      <c r="I32" s="301">
        <f t="shared" si="0"/>
        <v>11283656.9</v>
      </c>
      <c r="J32" s="301">
        <f t="shared" si="0"/>
        <v>4402259</v>
      </c>
      <c r="K32" s="301">
        <f t="shared" si="0"/>
        <v>3695642.9</v>
      </c>
      <c r="L32" s="301">
        <f t="shared" si="0"/>
        <v>147597</v>
      </c>
      <c r="M32" s="301">
        <f t="shared" si="0"/>
        <v>8058815.4</v>
      </c>
      <c r="N32" s="301">
        <f t="shared" si="0"/>
        <v>3001091.4</v>
      </c>
      <c r="O32" s="301">
        <f t="shared" si="0"/>
        <v>607735.8</v>
      </c>
      <c r="P32" s="301">
        <f t="shared" si="0"/>
        <v>245263.5</v>
      </c>
      <c r="Q32" s="301">
        <f t="shared" si="0"/>
        <v>22343563.7</v>
      </c>
      <c r="R32" s="301">
        <f t="shared" si="0"/>
        <v>7904170</v>
      </c>
      <c r="S32" s="301">
        <f t="shared" si="0"/>
        <v>533097</v>
      </c>
      <c r="T32" s="301">
        <f t="shared" si="0"/>
        <v>4445</v>
      </c>
      <c r="U32" s="301">
        <f t="shared" si="0"/>
        <v>9270304.3</v>
      </c>
      <c r="V32" s="301">
        <f t="shared" si="0"/>
        <v>7904170</v>
      </c>
      <c r="W32" s="301">
        <f t="shared" si="0"/>
        <v>8735007.3</v>
      </c>
      <c r="X32" s="301">
        <f t="shared" si="0"/>
        <v>8178628.3</v>
      </c>
      <c r="Y32" s="301">
        <f t="shared" si="0"/>
        <v>40140</v>
      </c>
    </row>
    <row r="33" spans="1:29" s="58" customFormat="1" ht="13.5">
      <c r="A33" s="227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74"/>
      <c r="AA33" s="74"/>
      <c r="AB33" s="74"/>
      <c r="AC33" s="74"/>
    </row>
    <row r="34" spans="1:25" s="58" customFormat="1" ht="13.5">
      <c r="A34" s="227"/>
      <c r="B34" s="227"/>
      <c r="C34" s="227"/>
      <c r="D34" s="227"/>
      <c r="E34" s="227"/>
      <c r="F34" s="227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227"/>
    </row>
    <row r="35" spans="1:25" s="58" customFormat="1" ht="13.5">
      <c r="A35" s="74"/>
      <c r="B35" s="227"/>
      <c r="C35" s="227"/>
      <c r="D35" s="227"/>
      <c r="E35" s="227"/>
      <c r="F35" s="227"/>
      <c r="G35" s="227"/>
      <c r="H35" s="227"/>
      <c r="I35" s="227"/>
      <c r="J35" s="227"/>
      <c r="K35" s="74"/>
      <c r="L35" s="74"/>
      <c r="M35" s="74"/>
      <c r="N35" s="74"/>
      <c r="O35" s="74"/>
      <c r="P35" s="74"/>
      <c r="Q35" s="74"/>
      <c r="R35" s="228"/>
      <c r="S35" s="228"/>
      <c r="T35" s="228"/>
      <c r="U35" s="228"/>
      <c r="V35" s="228"/>
      <c r="W35" s="228"/>
      <c r="X35" s="228"/>
      <c r="Y35" s="74"/>
    </row>
    <row r="36" spans="7:25" s="58" customFormat="1" ht="20.25"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</row>
    <row r="37" spans="7:25" s="58" customFormat="1" ht="20.25"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</row>
    <row r="38" spans="7:25" s="74" customFormat="1" ht="20.25"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</row>
    <row r="39" spans="2:25" s="58" customFormat="1" ht="20.25">
      <c r="B39" s="304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</row>
  </sheetData>
  <sheetProtection/>
  <mergeCells count="32">
    <mergeCell ref="M6:M8"/>
    <mergeCell ref="N6:N8"/>
    <mergeCell ref="Y6:Y8"/>
    <mergeCell ref="O7:O8"/>
    <mergeCell ref="U6:U8"/>
    <mergeCell ref="V6:V8"/>
    <mergeCell ref="S6:S8"/>
    <mergeCell ref="T6:T8"/>
    <mergeCell ref="X6:X8"/>
    <mergeCell ref="P7:P8"/>
    <mergeCell ref="G6:H6"/>
    <mergeCell ref="I6:I8"/>
    <mergeCell ref="G7:G8"/>
    <mergeCell ref="K7:K8"/>
    <mergeCell ref="J6:L6"/>
    <mergeCell ref="H7:H8"/>
    <mergeCell ref="O6:P6"/>
    <mergeCell ref="Q6:Q8"/>
    <mergeCell ref="R6:R8"/>
    <mergeCell ref="W6:W8"/>
    <mergeCell ref="Q1:V1"/>
    <mergeCell ref="A2:V2"/>
    <mergeCell ref="A3:V3"/>
    <mergeCell ref="A4:V4"/>
    <mergeCell ref="J7:J8"/>
    <mergeCell ref="L7:L8"/>
    <mergeCell ref="F6:F8"/>
    <mergeCell ref="A6:A7"/>
    <mergeCell ref="B6:B7"/>
    <mergeCell ref="D6:D8"/>
    <mergeCell ref="E6:E8"/>
    <mergeCell ref="C6:C8"/>
  </mergeCells>
  <printOptions/>
  <pageMargins left="0.2" right="0.2" top="0.2" bottom="0.22" header="0.2" footer="0.2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3.8515625" style="3" customWidth="1"/>
    <col min="2" max="2" width="36.421875" style="3" customWidth="1"/>
    <col min="3" max="3" width="10.140625" style="3" customWidth="1"/>
    <col min="4" max="4" width="14.57421875" style="3" customWidth="1"/>
    <col min="5" max="5" width="9.8515625" style="3" customWidth="1"/>
    <col min="6" max="6" width="12.7109375" style="3" customWidth="1"/>
    <col min="7" max="7" width="12.140625" style="3" customWidth="1"/>
    <col min="8" max="8" width="12.00390625" style="3" customWidth="1"/>
    <col min="9" max="9" width="12.140625" style="3" customWidth="1"/>
    <col min="10" max="10" width="10.8515625" style="3" customWidth="1"/>
    <col min="11" max="11" width="11.7109375" style="3" customWidth="1"/>
    <col min="12" max="12" width="12.00390625" style="3" customWidth="1"/>
    <col min="13" max="13" width="8.00390625" style="3" customWidth="1"/>
    <col min="14" max="14" width="8.140625" style="3" customWidth="1"/>
    <col min="15" max="15" width="12.421875" style="3" customWidth="1"/>
    <col min="16" max="16" width="11.421875" style="3" customWidth="1"/>
    <col min="17" max="17" width="10.421875" style="3" customWidth="1"/>
    <col min="18" max="18" width="9.57421875" style="3" customWidth="1"/>
    <col min="19" max="19" width="11.574218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65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6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66</v>
      </c>
      <c r="S5" s="29"/>
    </row>
    <row r="6" spans="1:19" ht="0.75" customHeight="1">
      <c r="A6" s="528" t="s">
        <v>2</v>
      </c>
      <c r="B6" s="482" t="s">
        <v>3</v>
      </c>
      <c r="C6" s="497" t="s">
        <v>45</v>
      </c>
      <c r="D6" s="497" t="s">
        <v>46</v>
      </c>
      <c r="E6" s="497" t="s">
        <v>47</v>
      </c>
      <c r="F6" s="497" t="s">
        <v>48</v>
      </c>
      <c r="G6" s="482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67</v>
      </c>
      <c r="Q6" s="498" t="s">
        <v>52</v>
      </c>
      <c r="R6" s="483"/>
      <c r="S6" s="526"/>
    </row>
    <row r="7" spans="1:19" ht="282.75" customHeight="1">
      <c r="A7" s="529"/>
      <c r="B7" s="531"/>
      <c r="C7" s="487"/>
      <c r="D7" s="487"/>
      <c r="E7" s="487"/>
      <c r="F7" s="487"/>
      <c r="G7" s="487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533" t="s">
        <v>61</v>
      </c>
    </row>
    <row r="8" spans="1:19" ht="148.5" customHeight="1" thickBot="1">
      <c r="A8" s="530"/>
      <c r="B8" s="532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35"/>
      <c r="R8" s="535"/>
      <c r="S8" s="534"/>
    </row>
    <row r="9" spans="1:19" s="38" customFormat="1" ht="20.25" customHeight="1" thickBot="1">
      <c r="A9" s="105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104">
        <v>9</v>
      </c>
      <c r="J9" s="104">
        <v>10</v>
      </c>
      <c r="K9" s="104">
        <v>11</v>
      </c>
      <c r="L9" s="104">
        <v>12</v>
      </c>
      <c r="M9" s="104">
        <v>13</v>
      </c>
      <c r="N9" s="104">
        <v>14</v>
      </c>
      <c r="O9" s="104">
        <v>15</v>
      </c>
      <c r="P9" s="104">
        <v>16</v>
      </c>
      <c r="Q9" s="104">
        <v>17</v>
      </c>
      <c r="R9" s="104">
        <v>18</v>
      </c>
      <c r="S9" s="125">
        <v>19</v>
      </c>
    </row>
    <row r="10" spans="1:19" ht="57.75" customHeight="1">
      <c r="A10" s="131" t="s">
        <v>23</v>
      </c>
      <c r="B10" s="52" t="s">
        <v>132</v>
      </c>
      <c r="C10" s="129">
        <v>2.0999121221110846</v>
      </c>
      <c r="D10" s="129">
        <v>2.1886352060092804</v>
      </c>
      <c r="E10" s="129">
        <v>212358</v>
      </c>
      <c r="F10" s="129">
        <v>0.5430942546961114</v>
      </c>
      <c r="G10" s="129">
        <v>89.91828957968364</v>
      </c>
      <c r="H10" s="129">
        <v>47.345776848920494</v>
      </c>
      <c r="I10" s="129">
        <v>0.1364203773452786</v>
      </c>
      <c r="J10" s="129">
        <v>0.7594198292775876</v>
      </c>
      <c r="K10" s="129">
        <v>0.15797081562196905</v>
      </c>
      <c r="L10" s="129">
        <v>0.28813631631939113</v>
      </c>
      <c r="M10" s="129">
        <v>0.1856394453813151</v>
      </c>
      <c r="N10" s="129">
        <v>0.342828832691942</v>
      </c>
      <c r="O10" s="129">
        <v>1.9935995445299983</v>
      </c>
      <c r="P10" s="129">
        <v>3.6816712272681573</v>
      </c>
      <c r="Q10" s="129">
        <v>15.00093774368997</v>
      </c>
      <c r="R10" s="129">
        <v>10.739094487354341</v>
      </c>
      <c r="S10" s="129">
        <v>6.330283198594372</v>
      </c>
    </row>
    <row r="11" spans="1:19" ht="20.25" customHeight="1">
      <c r="A11" s="77"/>
      <c r="B11" s="116"/>
      <c r="C11" s="117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</sheetData>
  <sheetProtection/>
  <mergeCells count="25">
    <mergeCell ref="D6:D8"/>
    <mergeCell ref="G7:G8"/>
    <mergeCell ref="H7:H8"/>
    <mergeCell ref="I7:I8"/>
    <mergeCell ref="F6:F8"/>
    <mergeCell ref="R7:R8"/>
    <mergeCell ref="S7:S8"/>
    <mergeCell ref="K6:K8"/>
    <mergeCell ref="J7:J8"/>
    <mergeCell ref="L7:L8"/>
    <mergeCell ref="M7:M8"/>
    <mergeCell ref="N7:N8"/>
    <mergeCell ref="O6:O8"/>
    <mergeCell ref="P6:P8"/>
    <mergeCell ref="Q6:Q8"/>
    <mergeCell ref="A2:S2"/>
    <mergeCell ref="A3:S3"/>
    <mergeCell ref="A4:S4"/>
    <mergeCell ref="G6:J6"/>
    <mergeCell ref="L6:N6"/>
    <mergeCell ref="R6:S6"/>
    <mergeCell ref="E6:E8"/>
    <mergeCell ref="C6:C8"/>
    <mergeCell ref="A6:A8"/>
    <mergeCell ref="B6:B8"/>
  </mergeCells>
  <printOptions/>
  <pageMargins left="0.29" right="0.2" top="0.47" bottom="0.5" header="0.31" footer="0.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3"/>
  <sheetViews>
    <sheetView zoomScalePageLayoutView="0" workbookViewId="0" topLeftCell="P10">
      <selection activeCell="AA10" sqref="AA10:AF13"/>
    </sheetView>
  </sheetViews>
  <sheetFormatPr defaultColWidth="9.140625" defaultRowHeight="12.75"/>
  <cols>
    <col min="1" max="1" width="3.8515625" style="3" customWidth="1"/>
    <col min="2" max="2" width="20.57421875" style="3" customWidth="1"/>
    <col min="3" max="3" width="5.7109375" style="3" customWidth="1"/>
    <col min="4" max="4" width="9.00390625" style="3" customWidth="1"/>
    <col min="5" max="5" width="7.00390625" style="3" customWidth="1"/>
    <col min="6" max="6" width="9.421875" style="3" customWidth="1"/>
    <col min="7" max="7" width="8.7109375" style="3" customWidth="1"/>
    <col min="8" max="8" width="5.8515625" style="3" customWidth="1"/>
    <col min="9" max="9" width="9.8515625" style="3" customWidth="1"/>
    <col min="10" max="10" width="7.00390625" style="3" customWidth="1"/>
    <col min="11" max="11" width="8.57421875" style="3" customWidth="1"/>
    <col min="12" max="12" width="6.8515625" style="3" customWidth="1"/>
    <col min="13" max="13" width="5.28125" style="3" customWidth="1"/>
    <col min="14" max="14" width="7.421875" style="3" customWidth="1"/>
    <col min="15" max="15" width="6.7109375" style="3" customWidth="1"/>
    <col min="16" max="16" width="7.28125" style="3" customWidth="1"/>
    <col min="17" max="17" width="8.00390625" style="3" customWidth="1"/>
    <col min="18" max="18" width="9.00390625" style="3" customWidth="1"/>
    <col min="19" max="19" width="8.7109375" style="3" customWidth="1"/>
    <col min="20" max="20" width="5.7109375" style="3" customWidth="1"/>
    <col min="21" max="21" width="8.140625" style="3" customWidth="1"/>
    <col min="22" max="22" width="9.00390625" style="3" customWidth="1"/>
    <col min="23" max="23" width="9.140625" style="3" customWidth="1"/>
    <col min="24" max="24" width="9.00390625" style="3" customWidth="1"/>
    <col min="25" max="25" width="7.00390625" style="3" customWidth="1"/>
    <col min="26" max="26" width="6.00390625" style="3" customWidth="1"/>
    <col min="27" max="27" width="10.8515625" style="3" bestFit="1" customWidth="1"/>
    <col min="28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224</v>
      </c>
      <c r="X5" s="30" t="s">
        <v>135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3" t="s">
        <v>151</v>
      </c>
      <c r="X6" s="421" t="s">
        <v>152</v>
      </c>
      <c r="Y6" s="421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22"/>
    </row>
    <row r="8" spans="1:25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4"/>
      <c r="X8" s="422"/>
      <c r="Y8" s="422"/>
    </row>
    <row r="9" spans="1:31" s="38" customFormat="1" ht="15.75" customHeigh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3">
        <v>22</v>
      </c>
      <c r="W9" s="21">
        <v>23</v>
      </c>
      <c r="X9" s="23">
        <v>24</v>
      </c>
      <c r="Y9" s="23">
        <v>25</v>
      </c>
      <c r="AA9" s="38" t="s">
        <v>185</v>
      </c>
      <c r="AB9" s="108" t="s">
        <v>186</v>
      </c>
      <c r="AC9" s="38">
        <v>6</v>
      </c>
      <c r="AD9" s="38">
        <v>11</v>
      </c>
      <c r="AE9" s="38">
        <v>17</v>
      </c>
    </row>
    <row r="10" spans="1:26" ht="68.25" customHeight="1">
      <c r="A10" s="17" t="s">
        <v>23</v>
      </c>
      <c r="B10" s="43" t="s">
        <v>196</v>
      </c>
      <c r="C10" s="1">
        <v>100</v>
      </c>
      <c r="D10" s="76">
        <v>59376</v>
      </c>
      <c r="E10" s="76">
        <v>51435</v>
      </c>
      <c r="F10" s="76">
        <v>61765</v>
      </c>
      <c r="G10" s="76">
        <v>46974</v>
      </c>
      <c r="H10" s="76">
        <v>581</v>
      </c>
      <c r="I10" s="76">
        <v>115876</v>
      </c>
      <c r="J10" s="76">
        <v>55478</v>
      </c>
      <c r="K10" s="76">
        <v>23177</v>
      </c>
      <c r="L10" s="76">
        <v>27465</v>
      </c>
      <c r="M10" s="76"/>
      <c r="N10" s="76">
        <v>5265</v>
      </c>
      <c r="O10" s="76">
        <v>841</v>
      </c>
      <c r="P10" s="76">
        <v>2328</v>
      </c>
      <c r="Q10" s="76">
        <v>121141</v>
      </c>
      <c r="R10" s="76">
        <v>132412.7</v>
      </c>
      <c r="S10" s="76">
        <v>7142.3</v>
      </c>
      <c r="T10" s="76">
        <v>77</v>
      </c>
      <c r="U10" s="76">
        <v>132799.9</v>
      </c>
      <c r="V10" s="76">
        <v>132412.7</v>
      </c>
      <c r="W10" s="76">
        <v>125657.6</v>
      </c>
      <c r="X10" s="76">
        <v>68625.6</v>
      </c>
      <c r="Y10" s="76">
        <v>0</v>
      </c>
      <c r="Z10" s="82"/>
    </row>
    <row r="11" spans="1:25" s="46" customFormat="1" ht="14.25" thickBot="1">
      <c r="A11" s="121"/>
      <c r="B11" s="332" t="s">
        <v>68</v>
      </c>
      <c r="C11" s="100"/>
      <c r="D11" s="100">
        <f aca="true" t="shared" si="0" ref="D11:Y11">SUM(D10:D10)</f>
        <v>59376</v>
      </c>
      <c r="E11" s="100">
        <f t="shared" si="0"/>
        <v>51435</v>
      </c>
      <c r="F11" s="100">
        <f t="shared" si="0"/>
        <v>61765</v>
      </c>
      <c r="G11" s="100">
        <f t="shared" si="0"/>
        <v>46974</v>
      </c>
      <c r="H11" s="100">
        <f t="shared" si="0"/>
        <v>581</v>
      </c>
      <c r="I11" s="100">
        <f t="shared" si="0"/>
        <v>115876</v>
      </c>
      <c r="J11" s="100">
        <f t="shared" si="0"/>
        <v>55478</v>
      </c>
      <c r="K11" s="100">
        <f t="shared" si="0"/>
        <v>23177</v>
      </c>
      <c r="L11" s="100">
        <f t="shared" si="0"/>
        <v>27465</v>
      </c>
      <c r="M11" s="100">
        <f t="shared" si="0"/>
        <v>0</v>
      </c>
      <c r="N11" s="100">
        <f t="shared" si="0"/>
        <v>5265</v>
      </c>
      <c r="O11" s="100">
        <f t="shared" si="0"/>
        <v>841</v>
      </c>
      <c r="P11" s="100">
        <f t="shared" si="0"/>
        <v>2328</v>
      </c>
      <c r="Q11" s="100">
        <f t="shared" si="0"/>
        <v>121141</v>
      </c>
      <c r="R11" s="100">
        <f t="shared" si="0"/>
        <v>132412.7</v>
      </c>
      <c r="S11" s="100">
        <f t="shared" si="0"/>
        <v>7142.3</v>
      </c>
      <c r="T11" s="100">
        <f t="shared" si="0"/>
        <v>77</v>
      </c>
      <c r="U11" s="100">
        <f t="shared" si="0"/>
        <v>132799.9</v>
      </c>
      <c r="V11" s="333">
        <f t="shared" si="0"/>
        <v>132412.7</v>
      </c>
      <c r="W11" s="100">
        <f t="shared" si="0"/>
        <v>125657.6</v>
      </c>
      <c r="X11" s="333">
        <f t="shared" si="0"/>
        <v>68625.6</v>
      </c>
      <c r="Y11" s="333">
        <f t="shared" si="0"/>
        <v>0</v>
      </c>
    </row>
    <row r="13" spans="1:2" ht="17.25">
      <c r="A13" s="102"/>
      <c r="B13" s="46"/>
    </row>
  </sheetData>
  <sheetProtection/>
  <mergeCells count="32">
    <mergeCell ref="Q1:V1"/>
    <mergeCell ref="A2:V2"/>
    <mergeCell ref="A3:V3"/>
    <mergeCell ref="A4:V4"/>
    <mergeCell ref="A6:A8"/>
    <mergeCell ref="K7:K8"/>
    <mergeCell ref="B6:B8"/>
    <mergeCell ref="C6:C8"/>
    <mergeCell ref="E6:E8"/>
    <mergeCell ref="F6:F8"/>
    <mergeCell ref="J7:J8"/>
    <mergeCell ref="H7:H8"/>
    <mergeCell ref="G7:G8"/>
    <mergeCell ref="R6:R8"/>
    <mergeCell ref="O6:P6"/>
    <mergeCell ref="O7:O8"/>
    <mergeCell ref="X6:X8"/>
    <mergeCell ref="P7:P8"/>
    <mergeCell ref="J6:L6"/>
    <mergeCell ref="T6:T8"/>
    <mergeCell ref="S6:S8"/>
    <mergeCell ref="U6:U8"/>
    <mergeCell ref="G6:H6"/>
    <mergeCell ref="I6:I8"/>
    <mergeCell ref="D6:D8"/>
    <mergeCell ref="Y6:Y8"/>
    <mergeCell ref="V6:V8"/>
    <mergeCell ref="W6:W8"/>
    <mergeCell ref="M6:M8"/>
    <mergeCell ref="N6:N8"/>
    <mergeCell ref="L7:L8"/>
    <mergeCell ref="Q6:Q8"/>
  </mergeCells>
  <printOptions/>
  <pageMargins left="0.2" right="0.19" top="0.29" bottom="0.27" header="0.31496062992125984" footer="0.31496062992125984"/>
  <pageSetup horizontalDpi="600" verticalDpi="600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H10">
      <selection activeCell="A4" sqref="A1:IV16384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3" width="13.421875" style="3" customWidth="1"/>
    <col min="4" max="4" width="8.8515625" style="3" customWidth="1"/>
    <col min="5" max="5" width="8.28125" style="3" customWidth="1"/>
    <col min="6" max="6" width="14.00390625" style="3" customWidth="1"/>
    <col min="7" max="7" width="9.421875" style="3" customWidth="1"/>
    <col min="8" max="8" width="9.57421875" style="3" customWidth="1"/>
    <col min="9" max="9" width="9.140625" style="3" customWidth="1"/>
    <col min="10" max="10" width="8.7109375" style="3" customWidth="1"/>
    <col min="11" max="11" width="10.00390625" style="3" customWidth="1"/>
    <col min="12" max="12" width="9.7109375" style="3" customWidth="1"/>
    <col min="13" max="13" width="8.00390625" style="3" customWidth="1"/>
    <col min="14" max="14" width="13.140625" style="3" customWidth="1"/>
    <col min="15" max="15" width="8.00390625" style="3" customWidth="1"/>
    <col min="16" max="16" width="10.57421875" style="3" customWidth="1"/>
    <col min="17" max="17" width="12.8515625" style="3" customWidth="1"/>
    <col min="18" max="18" width="12.7109375" style="3" customWidth="1"/>
    <col min="19" max="19" width="10.14062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134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" customHeight="1">
      <c r="A5" s="28" t="s">
        <v>226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 t="s">
        <v>135</v>
      </c>
      <c r="R5" s="29"/>
      <c r="S5" s="29"/>
    </row>
    <row r="6" spans="1:19" ht="37.5" customHeight="1" hidden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495" t="s">
        <v>61</v>
      </c>
    </row>
    <row r="8" spans="1:19" ht="148.5" customHeight="1" thickBot="1">
      <c r="A8" s="491"/>
      <c r="B8" s="494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496"/>
    </row>
    <row r="9" spans="1:19" s="38" customFormat="1" ht="15.75" customHeight="1" thickTop="1">
      <c r="A9" s="8">
        <v>1</v>
      </c>
      <c r="B9" s="9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2">
        <v>12</v>
      </c>
      <c r="M9" s="12">
        <v>13</v>
      </c>
      <c r="N9" s="12">
        <v>14</v>
      </c>
      <c r="O9" s="11">
        <v>15</v>
      </c>
      <c r="P9" s="13">
        <v>16</v>
      </c>
      <c r="Q9" s="11">
        <v>17</v>
      </c>
      <c r="R9" s="12">
        <v>18</v>
      </c>
      <c r="S9" s="12">
        <v>19</v>
      </c>
    </row>
    <row r="10" spans="1:19" ht="17.25">
      <c r="A10" s="17" t="s">
        <v>23</v>
      </c>
      <c r="B10" s="43" t="s">
        <v>196</v>
      </c>
      <c r="C10" s="334">
        <v>0.11035137701804368</v>
      </c>
      <c r="D10" s="334">
        <v>11.731244064577398</v>
      </c>
      <c r="E10" s="26">
        <v>56500</v>
      </c>
      <c r="F10" s="334">
        <v>0.9147575487735773</v>
      </c>
      <c r="G10" s="335">
        <v>96.13211365660163</v>
      </c>
      <c r="H10" s="335">
        <v>49.01395894040829</v>
      </c>
      <c r="I10" s="334">
        <v>0.9565382488174937</v>
      </c>
      <c r="J10" s="334">
        <v>0.9565382488174937</v>
      </c>
      <c r="K10" s="334">
        <v>22.008736942070275</v>
      </c>
      <c r="L10" s="334">
        <v>1.9515629210455403</v>
      </c>
      <c r="M10" s="334">
        <v>1.0997093192256264</v>
      </c>
      <c r="N10" s="334">
        <v>2.2483987638388916</v>
      </c>
      <c r="O10" s="335">
        <v>5.931797985166975</v>
      </c>
      <c r="P10" s="335">
        <v>12.127793248658563</v>
      </c>
      <c r="Q10" s="335">
        <v>6.163744002209259</v>
      </c>
      <c r="R10" s="335">
        <v>5.393969007504567</v>
      </c>
      <c r="S10" s="334">
        <v>0.045436501087369255</v>
      </c>
    </row>
    <row r="11" spans="1:19" ht="18" customHeight="1" thickBot="1">
      <c r="A11" s="34"/>
      <c r="B11" s="35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</sheetData>
  <sheetProtection/>
  <mergeCells count="25">
    <mergeCell ref="R6:S6"/>
    <mergeCell ref="J7:J8"/>
    <mergeCell ref="L7:L8"/>
    <mergeCell ref="M7:M8"/>
    <mergeCell ref="N7:N8"/>
    <mergeCell ref="S7:S8"/>
    <mergeCell ref="P6:P8"/>
    <mergeCell ref="Q6:Q8"/>
    <mergeCell ref="O6:O8"/>
    <mergeCell ref="G7:G8"/>
    <mergeCell ref="I7:I8"/>
    <mergeCell ref="C6:C8"/>
    <mergeCell ref="K6:K8"/>
    <mergeCell ref="F6:F8"/>
    <mergeCell ref="H7:H8"/>
    <mergeCell ref="A2:S2"/>
    <mergeCell ref="A3:S3"/>
    <mergeCell ref="A4:S4"/>
    <mergeCell ref="G6:J6"/>
    <mergeCell ref="L6:N6"/>
    <mergeCell ref="A6:A8"/>
    <mergeCell ref="B6:B8"/>
    <mergeCell ref="D6:D8"/>
    <mergeCell ref="E6:E8"/>
    <mergeCell ref="R7:R8"/>
  </mergeCells>
  <printOptions/>
  <pageMargins left="0.2" right="0.29" top="0.24" bottom="0.75" header="0.31496062992125984" footer="0.31496062992125984"/>
  <pageSetup horizontalDpi="600" verticalDpi="600" orientation="landscape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X8">
      <selection activeCell="AA10" sqref="AA10:AE25"/>
    </sheetView>
  </sheetViews>
  <sheetFormatPr defaultColWidth="9.140625" defaultRowHeight="12.75"/>
  <cols>
    <col min="1" max="1" width="4.421875" style="3" customWidth="1"/>
    <col min="2" max="2" width="28.421875" style="3" customWidth="1"/>
    <col min="3" max="3" width="5.8515625" style="3" customWidth="1"/>
    <col min="4" max="4" width="10.00390625" style="3" customWidth="1"/>
    <col min="5" max="5" width="11.7109375" style="3" customWidth="1"/>
    <col min="6" max="6" width="9.00390625" style="3" customWidth="1"/>
    <col min="7" max="7" width="7.7109375" style="3" customWidth="1"/>
    <col min="8" max="8" width="10.57421875" style="3" customWidth="1"/>
    <col min="9" max="9" width="9.421875" style="3" customWidth="1"/>
    <col min="10" max="10" width="9.7109375" style="3" customWidth="1"/>
    <col min="11" max="11" width="9.00390625" style="3" customWidth="1"/>
    <col min="12" max="12" width="7.57421875" style="3" customWidth="1"/>
    <col min="13" max="13" width="8.57421875" style="3" customWidth="1"/>
    <col min="14" max="14" width="10.00390625" style="3" customWidth="1"/>
    <col min="15" max="15" width="9.00390625" style="3" customWidth="1"/>
    <col min="16" max="16" width="7.00390625" style="3" customWidth="1"/>
    <col min="17" max="17" width="10.421875" style="3" customWidth="1"/>
    <col min="18" max="18" width="8.421875" style="3" customWidth="1"/>
    <col min="19" max="19" width="10.57421875" style="3" customWidth="1"/>
    <col min="20" max="20" width="5.140625" style="3" customWidth="1"/>
    <col min="21" max="21" width="9.57421875" style="3" customWidth="1"/>
    <col min="22" max="22" width="9.00390625" style="3" customWidth="1"/>
    <col min="23" max="23" width="8.140625" style="3" customWidth="1"/>
    <col min="24" max="25" width="8.57421875" style="3" customWidth="1"/>
    <col min="26" max="26" width="12.140625" style="3" customWidth="1"/>
    <col min="27" max="27" width="10.8515625" style="3" bestFit="1" customWidth="1"/>
    <col min="28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226</v>
      </c>
      <c r="X5" s="29" t="s">
        <v>73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536" t="s">
        <v>151</v>
      </c>
      <c r="X6" s="438" t="s">
        <v>152</v>
      </c>
      <c r="Y6" s="438" t="s">
        <v>158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537"/>
      <c r="X7" s="438"/>
      <c r="Y7" s="438"/>
    </row>
    <row r="8" spans="1:26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537"/>
      <c r="X8" s="438"/>
      <c r="Y8" s="438"/>
      <c r="Z8" s="29"/>
    </row>
    <row r="9" spans="1:26" s="38" customFormat="1" ht="15.75" customHeight="1" thickBo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3">
        <v>22</v>
      </c>
      <c r="W9" s="21">
        <v>23</v>
      </c>
      <c r="X9" s="336">
        <v>24</v>
      </c>
      <c r="Y9" s="336">
        <v>25</v>
      </c>
      <c r="Z9" s="156"/>
    </row>
    <row r="10" spans="1:26" ht="51" customHeight="1">
      <c r="A10" s="85" t="s">
        <v>23</v>
      </c>
      <c r="B10" s="114" t="s">
        <v>69</v>
      </c>
      <c r="C10" s="337">
        <v>100</v>
      </c>
      <c r="D10" s="338">
        <v>44450</v>
      </c>
      <c r="E10" s="338">
        <v>44450</v>
      </c>
      <c r="F10" s="339">
        <v>6641</v>
      </c>
      <c r="G10" s="339">
        <v>394</v>
      </c>
      <c r="H10" s="339">
        <v>2215</v>
      </c>
      <c r="I10" s="339">
        <v>48719</v>
      </c>
      <c r="J10" s="339">
        <v>90568</v>
      </c>
      <c r="K10" s="339">
        <v>-19456</v>
      </c>
      <c r="L10" s="339">
        <v>5523</v>
      </c>
      <c r="M10" s="339">
        <v>0</v>
      </c>
      <c r="N10" s="339">
        <v>2372</v>
      </c>
      <c r="O10" s="339">
        <v>252</v>
      </c>
      <c r="P10" s="339">
        <v>29</v>
      </c>
      <c r="Q10" s="339">
        <v>51091</v>
      </c>
      <c r="R10" s="339">
        <v>0</v>
      </c>
      <c r="S10" s="339">
        <v>0</v>
      </c>
      <c r="T10" s="339">
        <v>0</v>
      </c>
      <c r="U10" s="339">
        <v>0</v>
      </c>
      <c r="V10" s="339">
        <v>0</v>
      </c>
      <c r="W10" s="339">
        <v>0</v>
      </c>
      <c r="X10" s="339">
        <v>0</v>
      </c>
      <c r="Y10" s="339">
        <v>0</v>
      </c>
      <c r="Z10" s="340"/>
    </row>
    <row r="11" spans="1:26" ht="54">
      <c r="A11" s="86" t="s">
        <v>24</v>
      </c>
      <c r="B11" s="52" t="s">
        <v>136</v>
      </c>
      <c r="C11" s="337">
        <v>100</v>
      </c>
      <c r="D11" s="338">
        <v>30596</v>
      </c>
      <c r="E11" s="338">
        <v>29007</v>
      </c>
      <c r="F11" s="339">
        <v>9106</v>
      </c>
      <c r="G11" s="339">
        <v>7798</v>
      </c>
      <c r="H11" s="339">
        <v>374</v>
      </c>
      <c r="I11" s="339">
        <v>15061</v>
      </c>
      <c r="J11" s="339">
        <v>13776</v>
      </c>
      <c r="K11" s="339">
        <v>1120</v>
      </c>
      <c r="L11" s="339">
        <v>0</v>
      </c>
      <c r="M11" s="339">
        <v>20685</v>
      </c>
      <c r="N11" s="339">
        <v>3956</v>
      </c>
      <c r="O11" s="339">
        <v>255</v>
      </c>
      <c r="P11" s="339">
        <v>1303</v>
      </c>
      <c r="Q11" s="339">
        <v>39702</v>
      </c>
      <c r="R11" s="339">
        <v>28986</v>
      </c>
      <c r="S11" s="339">
        <v>721</v>
      </c>
      <c r="T11" s="339">
        <v>32</v>
      </c>
      <c r="U11" s="339">
        <v>28986</v>
      </c>
      <c r="V11" s="339">
        <v>28986</v>
      </c>
      <c r="W11" s="339">
        <v>28265</v>
      </c>
      <c r="X11" s="339">
        <v>26695</v>
      </c>
      <c r="Y11" s="339">
        <v>0</v>
      </c>
      <c r="Z11" s="340"/>
    </row>
    <row r="12" spans="1:26" ht="60" customHeight="1" thickBot="1">
      <c r="A12" s="86" t="s">
        <v>25</v>
      </c>
      <c r="B12" s="52" t="s">
        <v>137</v>
      </c>
      <c r="C12" s="26">
        <v>100</v>
      </c>
      <c r="D12" s="338">
        <v>205</v>
      </c>
      <c r="E12" s="338">
        <v>190</v>
      </c>
      <c r="F12" s="339">
        <v>1962</v>
      </c>
      <c r="G12" s="339">
        <v>0</v>
      </c>
      <c r="H12" s="339">
        <v>324</v>
      </c>
      <c r="I12" s="339">
        <v>720</v>
      </c>
      <c r="J12" s="339">
        <v>1374</v>
      </c>
      <c r="K12" s="339">
        <v>-366</v>
      </c>
      <c r="L12" s="339">
        <v>0</v>
      </c>
      <c r="M12" s="339">
        <v>0</v>
      </c>
      <c r="N12" s="339">
        <v>1447</v>
      </c>
      <c r="O12" s="339">
        <v>682</v>
      </c>
      <c r="P12" s="339">
        <v>0</v>
      </c>
      <c r="Q12" s="339">
        <v>2167</v>
      </c>
      <c r="R12" s="339">
        <v>3791</v>
      </c>
      <c r="S12" s="339">
        <v>-893</v>
      </c>
      <c r="T12" s="339">
        <v>7</v>
      </c>
      <c r="U12" s="339">
        <v>3781</v>
      </c>
      <c r="V12" s="339">
        <v>3781</v>
      </c>
      <c r="W12" s="339">
        <v>4674</v>
      </c>
      <c r="X12" s="339">
        <v>4502</v>
      </c>
      <c r="Y12" s="339">
        <v>0</v>
      </c>
      <c r="Z12" s="29"/>
    </row>
    <row r="13" spans="1:26" ht="40.5" customHeight="1">
      <c r="A13" s="85" t="s">
        <v>26</v>
      </c>
      <c r="B13" s="52" t="s">
        <v>138</v>
      </c>
      <c r="C13" s="337">
        <v>100</v>
      </c>
      <c r="D13" s="338">
        <v>207877</v>
      </c>
      <c r="E13" s="338">
        <v>207746</v>
      </c>
      <c r="F13" s="339">
        <v>177496</v>
      </c>
      <c r="G13" s="339">
        <v>9161</v>
      </c>
      <c r="H13" s="339">
        <v>41300</v>
      </c>
      <c r="I13" s="339">
        <v>307643</v>
      </c>
      <c r="J13" s="339">
        <v>156850</v>
      </c>
      <c r="K13" s="339">
        <v>147748</v>
      </c>
      <c r="L13" s="339">
        <v>3045</v>
      </c>
      <c r="M13" s="339">
        <v>67310</v>
      </c>
      <c r="N13" s="339">
        <v>10420</v>
      </c>
      <c r="O13" s="339">
        <v>3536</v>
      </c>
      <c r="P13" s="339">
        <v>545</v>
      </c>
      <c r="Q13" s="339">
        <v>385373</v>
      </c>
      <c r="R13" s="339">
        <v>40739</v>
      </c>
      <c r="S13" s="339">
        <v>-15530</v>
      </c>
      <c r="T13" s="339">
        <v>46</v>
      </c>
      <c r="U13" s="339">
        <v>44269</v>
      </c>
      <c r="V13" s="339">
        <v>40739</v>
      </c>
      <c r="W13" s="339">
        <v>59799</v>
      </c>
      <c r="X13" s="339">
        <v>59015</v>
      </c>
      <c r="Y13" s="339">
        <v>0</v>
      </c>
      <c r="Z13" s="340"/>
    </row>
    <row r="14" spans="1:26" ht="36.75" customHeight="1">
      <c r="A14" s="86" t="s">
        <v>27</v>
      </c>
      <c r="B14" s="52" t="s">
        <v>71</v>
      </c>
      <c r="C14" s="337">
        <v>100</v>
      </c>
      <c r="D14" s="338">
        <v>18423</v>
      </c>
      <c r="E14" s="338">
        <v>17986</v>
      </c>
      <c r="F14" s="339">
        <v>2650</v>
      </c>
      <c r="G14" s="339">
        <v>940</v>
      </c>
      <c r="H14" s="339">
        <v>1291</v>
      </c>
      <c r="I14" s="339">
        <v>20791</v>
      </c>
      <c r="J14" s="339">
        <v>20944</v>
      </c>
      <c r="K14" s="339">
        <v>-153</v>
      </c>
      <c r="L14" s="339">
        <v>0</v>
      </c>
      <c r="M14" s="339">
        <v>0</v>
      </c>
      <c r="N14" s="339">
        <v>282</v>
      </c>
      <c r="O14" s="339">
        <v>64</v>
      </c>
      <c r="P14" s="339">
        <v>31</v>
      </c>
      <c r="Q14" s="339">
        <v>21073</v>
      </c>
      <c r="R14" s="339">
        <v>16074</v>
      </c>
      <c r="S14" s="339">
        <v>-369</v>
      </c>
      <c r="T14" s="339">
        <v>18</v>
      </c>
      <c r="U14" s="339">
        <v>16074</v>
      </c>
      <c r="V14" s="339">
        <v>16074</v>
      </c>
      <c r="W14" s="339">
        <v>16443</v>
      </c>
      <c r="X14" s="339">
        <v>16443</v>
      </c>
      <c r="Y14" s="339">
        <v>0</v>
      </c>
      <c r="Z14" s="340"/>
    </row>
    <row r="15" spans="1:26" ht="46.5" customHeight="1" thickBot="1">
      <c r="A15" s="86" t="s">
        <v>28</v>
      </c>
      <c r="B15" s="52" t="s">
        <v>139</v>
      </c>
      <c r="C15" s="47" t="s">
        <v>70</v>
      </c>
      <c r="D15" s="338">
        <v>16981</v>
      </c>
      <c r="E15" s="338">
        <v>16000</v>
      </c>
      <c r="F15" s="339">
        <v>2956</v>
      </c>
      <c r="G15" s="339">
        <v>131</v>
      </c>
      <c r="H15" s="339">
        <v>2273</v>
      </c>
      <c r="I15" s="339">
        <v>18429</v>
      </c>
      <c r="J15" s="339">
        <v>19073</v>
      </c>
      <c r="K15" s="339">
        <v>-644</v>
      </c>
      <c r="L15" s="339">
        <v>0</v>
      </c>
      <c r="M15" s="339">
        <v>0</v>
      </c>
      <c r="N15" s="339">
        <v>1508</v>
      </c>
      <c r="O15" s="339">
        <v>97</v>
      </c>
      <c r="P15" s="339">
        <v>641</v>
      </c>
      <c r="Q15" s="339">
        <v>19937</v>
      </c>
      <c r="R15" s="339">
        <v>14903</v>
      </c>
      <c r="S15" s="339">
        <v>-1576</v>
      </c>
      <c r="T15" s="339">
        <v>18</v>
      </c>
      <c r="U15" s="339">
        <v>14903</v>
      </c>
      <c r="V15" s="339">
        <v>14903</v>
      </c>
      <c r="W15" s="339">
        <v>16479</v>
      </c>
      <c r="X15" s="339">
        <v>16479</v>
      </c>
      <c r="Y15" s="341">
        <v>58</v>
      </c>
      <c r="Z15" s="29"/>
    </row>
    <row r="16" spans="1:26" ht="40.5" customHeight="1">
      <c r="A16" s="85" t="s">
        <v>29</v>
      </c>
      <c r="B16" s="52" t="s">
        <v>140</v>
      </c>
      <c r="C16" s="47" t="s">
        <v>70</v>
      </c>
      <c r="D16" s="338">
        <v>17946</v>
      </c>
      <c r="E16" s="338">
        <v>17796</v>
      </c>
      <c r="F16" s="339">
        <v>5499</v>
      </c>
      <c r="G16" s="339">
        <v>1001</v>
      </c>
      <c r="H16" s="339">
        <v>629</v>
      </c>
      <c r="I16" s="339">
        <v>20744</v>
      </c>
      <c r="J16" s="339">
        <v>19196</v>
      </c>
      <c r="K16" s="339">
        <v>1477</v>
      </c>
      <c r="L16" s="339">
        <v>0</v>
      </c>
      <c r="M16" s="339">
        <v>237</v>
      </c>
      <c r="N16" s="339">
        <v>2464</v>
      </c>
      <c r="O16" s="339">
        <v>469</v>
      </c>
      <c r="P16" s="339">
        <v>831</v>
      </c>
      <c r="Q16" s="339">
        <v>23445</v>
      </c>
      <c r="R16" s="339">
        <v>15603</v>
      </c>
      <c r="S16" s="339">
        <v>411</v>
      </c>
      <c r="T16" s="339">
        <v>14</v>
      </c>
      <c r="U16" s="339">
        <v>15603</v>
      </c>
      <c r="V16" s="339">
        <v>15603</v>
      </c>
      <c r="W16" s="339">
        <v>15192</v>
      </c>
      <c r="X16" s="339">
        <v>15192</v>
      </c>
      <c r="Y16" s="339">
        <v>0</v>
      </c>
      <c r="Z16" s="29"/>
    </row>
    <row r="17" spans="1:26" ht="42.75" customHeight="1">
      <c r="A17" s="86" t="s">
        <v>30</v>
      </c>
      <c r="B17" s="52" t="s">
        <v>141</v>
      </c>
      <c r="C17" s="337">
        <v>100</v>
      </c>
      <c r="D17" s="338">
        <v>20872</v>
      </c>
      <c r="E17" s="338">
        <v>13487</v>
      </c>
      <c r="F17" s="339">
        <v>1823</v>
      </c>
      <c r="G17" s="339">
        <v>783</v>
      </c>
      <c r="H17" s="339">
        <v>779</v>
      </c>
      <c r="I17" s="339">
        <v>21480</v>
      </c>
      <c r="J17" s="339">
        <v>21518</v>
      </c>
      <c r="K17" s="339">
        <v>-149</v>
      </c>
      <c r="L17" s="339">
        <v>0</v>
      </c>
      <c r="M17" s="339">
        <v>0</v>
      </c>
      <c r="N17" s="339">
        <v>1215</v>
      </c>
      <c r="O17" s="339">
        <v>0</v>
      </c>
      <c r="P17" s="339">
        <v>39</v>
      </c>
      <c r="Q17" s="339">
        <v>22695</v>
      </c>
      <c r="R17" s="339">
        <v>20133</v>
      </c>
      <c r="S17" s="339">
        <v>-1745</v>
      </c>
      <c r="T17" s="339">
        <v>25</v>
      </c>
      <c r="U17" s="339">
        <v>20133</v>
      </c>
      <c r="V17" s="339">
        <v>20133</v>
      </c>
      <c r="W17" s="339">
        <v>21878</v>
      </c>
      <c r="X17" s="339">
        <v>21878</v>
      </c>
      <c r="Y17" s="339">
        <v>0</v>
      </c>
      <c r="Z17" s="340"/>
    </row>
    <row r="18" spans="1:26" ht="33.75" customHeight="1" thickBot="1">
      <c r="A18" s="86" t="s">
        <v>31</v>
      </c>
      <c r="B18" s="52" t="s">
        <v>142</v>
      </c>
      <c r="C18" s="337">
        <v>100</v>
      </c>
      <c r="D18" s="338">
        <v>21273</v>
      </c>
      <c r="E18" s="338">
        <v>21273</v>
      </c>
      <c r="F18" s="339">
        <v>440</v>
      </c>
      <c r="G18" s="339">
        <v>0</v>
      </c>
      <c r="H18" s="339">
        <v>440</v>
      </c>
      <c r="I18" s="339">
        <v>21687</v>
      </c>
      <c r="J18" s="339">
        <v>20256</v>
      </c>
      <c r="K18" s="339">
        <v>1431</v>
      </c>
      <c r="L18" s="339">
        <v>0</v>
      </c>
      <c r="M18" s="339">
        <v>0</v>
      </c>
      <c r="N18" s="339">
        <v>26</v>
      </c>
      <c r="O18" s="339">
        <v>0</v>
      </c>
      <c r="P18" s="339">
        <v>0</v>
      </c>
      <c r="Q18" s="339">
        <v>21713</v>
      </c>
      <c r="R18" s="339">
        <v>15462</v>
      </c>
      <c r="S18" s="339">
        <v>212</v>
      </c>
      <c r="T18" s="339">
        <v>20</v>
      </c>
      <c r="U18" s="339">
        <v>15462</v>
      </c>
      <c r="V18" s="339">
        <v>15462</v>
      </c>
      <c r="W18" s="339">
        <v>15250</v>
      </c>
      <c r="X18" s="339">
        <v>15250</v>
      </c>
      <c r="Y18" s="342"/>
      <c r="Z18" s="340"/>
    </row>
    <row r="19" spans="1:26" ht="26.25" customHeight="1">
      <c r="A19" s="85" t="s">
        <v>32</v>
      </c>
      <c r="B19" s="52" t="s">
        <v>143</v>
      </c>
      <c r="C19" s="337">
        <v>100</v>
      </c>
      <c r="D19" s="338">
        <v>15157</v>
      </c>
      <c r="E19" s="338">
        <v>14955</v>
      </c>
      <c r="F19" s="339">
        <v>4755</v>
      </c>
      <c r="G19" s="339">
        <v>32</v>
      </c>
      <c r="H19" s="339">
        <v>132</v>
      </c>
      <c r="I19" s="339">
        <v>19674</v>
      </c>
      <c r="J19" s="339">
        <v>18493</v>
      </c>
      <c r="K19" s="339">
        <v>1134</v>
      </c>
      <c r="L19" s="339">
        <v>0</v>
      </c>
      <c r="M19" s="339">
        <v>50</v>
      </c>
      <c r="N19" s="339">
        <v>188</v>
      </c>
      <c r="O19" s="339">
        <v>31</v>
      </c>
      <c r="P19" s="339">
        <v>153</v>
      </c>
      <c r="Q19" s="339">
        <v>19912</v>
      </c>
      <c r="R19" s="339">
        <v>16674</v>
      </c>
      <c r="S19" s="339">
        <v>205</v>
      </c>
      <c r="T19" s="339">
        <v>18</v>
      </c>
      <c r="U19" s="339">
        <v>16884</v>
      </c>
      <c r="V19" s="339">
        <v>16674</v>
      </c>
      <c r="W19" s="339">
        <v>16679</v>
      </c>
      <c r="X19" s="339">
        <v>16501</v>
      </c>
      <c r="Y19" s="341">
        <v>66.4</v>
      </c>
      <c r="Z19" s="343"/>
    </row>
    <row r="20" spans="1:26" ht="27.75" customHeight="1">
      <c r="A20" s="86" t="s">
        <v>33</v>
      </c>
      <c r="B20" s="52" t="s">
        <v>144</v>
      </c>
      <c r="C20" s="337">
        <v>100</v>
      </c>
      <c r="D20" s="338">
        <v>19451</v>
      </c>
      <c r="E20" s="338">
        <v>19201</v>
      </c>
      <c r="F20" s="339">
        <v>5167</v>
      </c>
      <c r="G20" s="339">
        <v>0</v>
      </c>
      <c r="H20" s="339">
        <v>2249</v>
      </c>
      <c r="I20" s="339">
        <v>21554</v>
      </c>
      <c r="J20" s="339">
        <v>20956</v>
      </c>
      <c r="K20" s="339">
        <v>569</v>
      </c>
      <c r="L20" s="339">
        <v>0</v>
      </c>
      <c r="M20" s="339">
        <v>0</v>
      </c>
      <c r="N20" s="339">
        <v>3064</v>
      </c>
      <c r="O20" s="339">
        <v>104</v>
      </c>
      <c r="P20" s="339">
        <v>1146</v>
      </c>
      <c r="Q20" s="339">
        <v>24618</v>
      </c>
      <c r="R20" s="339">
        <v>16881</v>
      </c>
      <c r="S20" s="339">
        <v>170</v>
      </c>
      <c r="T20" s="339">
        <v>21</v>
      </c>
      <c r="U20" s="339">
        <v>16881</v>
      </c>
      <c r="V20" s="339">
        <v>16881</v>
      </c>
      <c r="W20" s="339">
        <v>16711</v>
      </c>
      <c r="X20" s="344">
        <v>16711</v>
      </c>
      <c r="Y20" s="339">
        <v>0</v>
      </c>
      <c r="Z20" s="340"/>
    </row>
    <row r="21" spans="1:26" ht="30" customHeight="1" thickBot="1">
      <c r="A21" s="86" t="s">
        <v>34</v>
      </c>
      <c r="B21" s="52" t="s">
        <v>145</v>
      </c>
      <c r="C21" s="337">
        <v>100</v>
      </c>
      <c r="D21" s="338">
        <v>19112</v>
      </c>
      <c r="E21" s="338">
        <v>18862</v>
      </c>
      <c r="F21" s="339">
        <v>3933</v>
      </c>
      <c r="G21" s="339">
        <v>3472</v>
      </c>
      <c r="H21" s="339">
        <v>412</v>
      </c>
      <c r="I21" s="339">
        <v>19519</v>
      </c>
      <c r="J21" s="339">
        <v>18226</v>
      </c>
      <c r="K21" s="339">
        <v>970</v>
      </c>
      <c r="L21" s="339">
        <v>0</v>
      </c>
      <c r="M21" s="339">
        <v>0</v>
      </c>
      <c r="N21" s="339">
        <v>3526</v>
      </c>
      <c r="O21" s="339">
        <v>680</v>
      </c>
      <c r="P21" s="339">
        <v>681</v>
      </c>
      <c r="Q21" s="339">
        <v>23045</v>
      </c>
      <c r="R21" s="339">
        <v>19313</v>
      </c>
      <c r="S21" s="339">
        <v>22</v>
      </c>
      <c r="T21" s="339">
        <v>23</v>
      </c>
      <c r="U21" s="339">
        <v>19313</v>
      </c>
      <c r="V21" s="339">
        <v>19313</v>
      </c>
      <c r="W21" s="339">
        <v>19291</v>
      </c>
      <c r="X21" s="339">
        <v>19291</v>
      </c>
      <c r="Y21" s="339">
        <v>0</v>
      </c>
      <c r="Z21" s="340"/>
    </row>
    <row r="22" spans="1:26" ht="27.75" customHeight="1">
      <c r="A22" s="85" t="s">
        <v>35</v>
      </c>
      <c r="B22" s="52" t="s">
        <v>146</v>
      </c>
      <c r="C22" s="337">
        <v>100</v>
      </c>
      <c r="D22" s="338">
        <v>20463</v>
      </c>
      <c r="E22" s="338">
        <v>20463</v>
      </c>
      <c r="F22" s="339">
        <v>4862</v>
      </c>
      <c r="G22" s="339">
        <v>14</v>
      </c>
      <c r="H22" s="339">
        <v>864</v>
      </c>
      <c r="I22" s="339">
        <v>23162</v>
      </c>
      <c r="J22" s="339">
        <v>22815</v>
      </c>
      <c r="K22" s="339">
        <v>347</v>
      </c>
      <c r="L22" s="339">
        <v>0</v>
      </c>
      <c r="M22" s="339">
        <v>0</v>
      </c>
      <c r="N22" s="339">
        <v>2163</v>
      </c>
      <c r="O22" s="339">
        <v>143</v>
      </c>
      <c r="P22" s="339">
        <v>1116</v>
      </c>
      <c r="Q22" s="339">
        <v>25325</v>
      </c>
      <c r="R22" s="339">
        <v>19245</v>
      </c>
      <c r="S22" s="339">
        <v>0</v>
      </c>
      <c r="T22" s="339">
        <v>21</v>
      </c>
      <c r="U22" s="339">
        <v>19245</v>
      </c>
      <c r="V22" s="339">
        <v>19245</v>
      </c>
      <c r="W22" s="339">
        <v>19245</v>
      </c>
      <c r="X22" s="339">
        <v>19245</v>
      </c>
      <c r="Y22" s="339">
        <v>0</v>
      </c>
      <c r="Z22" s="340"/>
    </row>
    <row r="23" spans="1:26" ht="28.5" customHeight="1">
      <c r="A23" s="86" t="s">
        <v>36</v>
      </c>
      <c r="B23" s="52" t="s">
        <v>147</v>
      </c>
      <c r="C23" s="337">
        <v>100</v>
      </c>
      <c r="D23" s="338">
        <v>28077</v>
      </c>
      <c r="E23" s="338">
        <v>22173</v>
      </c>
      <c r="F23" s="339">
        <v>890</v>
      </c>
      <c r="G23" s="339">
        <v>0</v>
      </c>
      <c r="H23" s="339">
        <v>873</v>
      </c>
      <c r="I23" s="339">
        <v>21134</v>
      </c>
      <c r="J23" s="339">
        <v>20559</v>
      </c>
      <c r="K23" s="339">
        <v>552</v>
      </c>
      <c r="L23" s="339">
        <v>0</v>
      </c>
      <c r="M23" s="339">
        <v>7410</v>
      </c>
      <c r="N23" s="339">
        <v>423</v>
      </c>
      <c r="O23" s="339">
        <v>0</v>
      </c>
      <c r="P23" s="339">
        <v>358</v>
      </c>
      <c r="Q23" s="345">
        <v>28967</v>
      </c>
      <c r="R23" s="339">
        <v>19043</v>
      </c>
      <c r="S23" s="339">
        <v>123</v>
      </c>
      <c r="T23" s="339">
        <v>23</v>
      </c>
      <c r="U23" s="339">
        <v>19354</v>
      </c>
      <c r="V23" s="339">
        <v>19043</v>
      </c>
      <c r="W23" s="339">
        <v>19231</v>
      </c>
      <c r="X23" s="344">
        <v>18488</v>
      </c>
      <c r="Y23" s="339">
        <v>0</v>
      </c>
      <c r="Z23" s="340"/>
    </row>
    <row r="24" spans="1:26" ht="30.75" customHeight="1">
      <c r="A24" s="86" t="s">
        <v>37</v>
      </c>
      <c r="B24" s="53" t="s">
        <v>197</v>
      </c>
      <c r="C24" s="337">
        <v>100</v>
      </c>
      <c r="D24" s="338">
        <v>727478</v>
      </c>
      <c r="E24" s="338">
        <v>234373</v>
      </c>
      <c r="F24" s="339">
        <v>63266</v>
      </c>
      <c r="G24" s="339">
        <v>0</v>
      </c>
      <c r="H24" s="339">
        <v>42214</v>
      </c>
      <c r="I24" s="339">
        <v>492211</v>
      </c>
      <c r="J24" s="339">
        <v>791275</v>
      </c>
      <c r="K24" s="339">
        <v>-299064</v>
      </c>
      <c r="L24" s="339">
        <v>0</v>
      </c>
      <c r="M24" s="339">
        <v>183217</v>
      </c>
      <c r="N24" s="339">
        <v>115316</v>
      </c>
      <c r="O24" s="339">
        <v>12559</v>
      </c>
      <c r="P24" s="339">
        <v>115</v>
      </c>
      <c r="Q24" s="339">
        <v>790744</v>
      </c>
      <c r="R24" s="339">
        <v>1907</v>
      </c>
      <c r="S24" s="339">
        <v>-38038</v>
      </c>
      <c r="T24" s="339">
        <v>8</v>
      </c>
      <c r="U24" s="339">
        <v>8112</v>
      </c>
      <c r="V24" s="339">
        <v>1907</v>
      </c>
      <c r="W24" s="339">
        <v>46150</v>
      </c>
      <c r="X24" s="339">
        <v>27983</v>
      </c>
      <c r="Y24" s="339">
        <v>0</v>
      </c>
      <c r="Z24" s="340"/>
    </row>
    <row r="25" spans="1:26" ht="33.75" customHeight="1" thickBot="1">
      <c r="A25" s="45"/>
      <c r="B25" s="122" t="s">
        <v>68</v>
      </c>
      <c r="C25" s="48"/>
      <c r="D25" s="110">
        <f aca="true" t="shared" si="0" ref="D25:Y25">SUM(D10:D24)</f>
        <v>1208361</v>
      </c>
      <c r="E25" s="110">
        <f t="shared" si="0"/>
        <v>697962</v>
      </c>
      <c r="F25" s="346">
        <f t="shared" si="0"/>
        <v>291446</v>
      </c>
      <c r="G25" s="346">
        <f t="shared" si="0"/>
        <v>23726</v>
      </c>
      <c r="H25" s="346">
        <f t="shared" si="0"/>
        <v>96369</v>
      </c>
      <c r="I25" s="346">
        <f t="shared" si="0"/>
        <v>1072528</v>
      </c>
      <c r="J25" s="346">
        <f t="shared" si="0"/>
        <v>1255879</v>
      </c>
      <c r="K25" s="346">
        <f t="shared" si="0"/>
        <v>-164484</v>
      </c>
      <c r="L25" s="346">
        <f t="shared" si="0"/>
        <v>8568</v>
      </c>
      <c r="M25" s="346">
        <f t="shared" si="0"/>
        <v>278909</v>
      </c>
      <c r="N25" s="346">
        <f t="shared" si="0"/>
        <v>148370</v>
      </c>
      <c r="O25" s="346">
        <f t="shared" si="0"/>
        <v>18872</v>
      </c>
      <c r="P25" s="346">
        <f t="shared" si="0"/>
        <v>6988</v>
      </c>
      <c r="Q25" s="346">
        <f t="shared" si="0"/>
        <v>1499807</v>
      </c>
      <c r="R25" s="346">
        <f t="shared" si="0"/>
        <v>248754</v>
      </c>
      <c r="S25" s="346">
        <f t="shared" si="0"/>
        <v>-56287</v>
      </c>
      <c r="T25" s="346">
        <f t="shared" si="0"/>
        <v>294</v>
      </c>
      <c r="U25" s="346">
        <f t="shared" si="0"/>
        <v>259000</v>
      </c>
      <c r="V25" s="347">
        <f t="shared" si="0"/>
        <v>248744</v>
      </c>
      <c r="W25" s="347">
        <f t="shared" si="0"/>
        <v>315287</v>
      </c>
      <c r="X25" s="348">
        <f t="shared" si="0"/>
        <v>293673</v>
      </c>
      <c r="Y25" s="347">
        <f t="shared" si="0"/>
        <v>124.4</v>
      </c>
      <c r="Z25" s="29"/>
    </row>
    <row r="26" spans="23:26" ht="17.25">
      <c r="W26" s="29"/>
      <c r="X26" s="29"/>
      <c r="Y26" s="29"/>
      <c r="Z26" s="29"/>
    </row>
    <row r="27" spans="23:25" ht="17.25">
      <c r="W27" s="29"/>
      <c r="X27" s="29"/>
      <c r="Y27" s="29"/>
    </row>
    <row r="29" ht="17.25">
      <c r="G29" s="3" t="s">
        <v>198</v>
      </c>
    </row>
  </sheetData>
  <sheetProtection/>
  <mergeCells count="32">
    <mergeCell ref="W6:W8"/>
    <mergeCell ref="X6:X8"/>
    <mergeCell ref="Y6:Y8"/>
    <mergeCell ref="P7:P8"/>
    <mergeCell ref="V6:V8"/>
    <mergeCell ref="S6:S8"/>
    <mergeCell ref="T6:T8"/>
    <mergeCell ref="U6:U8"/>
    <mergeCell ref="O7:O8"/>
    <mergeCell ref="R6:R8"/>
    <mergeCell ref="Q6:Q8"/>
    <mergeCell ref="M6:M8"/>
    <mergeCell ref="N6:N8"/>
    <mergeCell ref="O6:P6"/>
    <mergeCell ref="Q1:V1"/>
    <mergeCell ref="A2:V2"/>
    <mergeCell ref="A3:V3"/>
    <mergeCell ref="A4:V4"/>
    <mergeCell ref="A6:A8"/>
    <mergeCell ref="B6:B8"/>
    <mergeCell ref="C6:C8"/>
    <mergeCell ref="D6:D8"/>
    <mergeCell ref="K7:K8"/>
    <mergeCell ref="L7:L8"/>
    <mergeCell ref="J7:J8"/>
    <mergeCell ref="E6:E8"/>
    <mergeCell ref="F6:F8"/>
    <mergeCell ref="G6:H6"/>
    <mergeCell ref="I6:I8"/>
    <mergeCell ref="G7:G8"/>
    <mergeCell ref="H7:H8"/>
    <mergeCell ref="J6:L6"/>
  </mergeCells>
  <printOptions/>
  <pageMargins left="0.2" right="0.2" top="0.2" bottom="0.27" header="0.2" footer="0.22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2">
      <selection activeCell="F14" sqref="F14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3" width="11.28125" style="3" customWidth="1"/>
    <col min="4" max="4" width="12.00390625" style="3" customWidth="1"/>
    <col min="5" max="5" width="9.57421875" style="3" customWidth="1"/>
    <col min="6" max="7" width="13.00390625" style="3" customWidth="1"/>
    <col min="8" max="8" width="11.8515625" style="3" customWidth="1"/>
    <col min="9" max="12" width="9.57421875" style="3" customWidth="1"/>
    <col min="13" max="13" width="11.7109375" style="3" customWidth="1"/>
    <col min="14" max="18" width="9.57421875" style="3" customWidth="1"/>
    <col min="19" max="19" width="15.0039062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spans="1:18" s="97" customFormat="1" ht="4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3"/>
    </row>
    <row r="2" spans="1:19" s="98" customFormat="1" ht="18.75" customHeight="1">
      <c r="A2" s="427" t="s">
        <v>43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538"/>
      <c r="S2" s="428"/>
    </row>
    <row r="3" spans="1:19" s="29" customFormat="1" ht="39" customHeight="1">
      <c r="A3" s="427" t="s">
        <v>72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ht="30.75" customHeight="1" thickBot="1">
      <c r="A4" s="28" t="s">
        <v>224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 t="s">
        <v>73</v>
      </c>
      <c r="S4" s="29"/>
    </row>
    <row r="5" spans="1:19" ht="0.75" customHeight="1">
      <c r="A5" s="489" t="s">
        <v>2</v>
      </c>
      <c r="B5" s="492" t="s">
        <v>3</v>
      </c>
      <c r="C5" s="497" t="s">
        <v>45</v>
      </c>
      <c r="D5" s="497" t="s">
        <v>46</v>
      </c>
      <c r="E5" s="497" t="s">
        <v>47</v>
      </c>
      <c r="F5" s="484" t="s">
        <v>48</v>
      </c>
      <c r="G5" s="481"/>
      <c r="H5" s="482"/>
      <c r="I5" s="482"/>
      <c r="J5" s="482"/>
      <c r="K5" s="497" t="s">
        <v>49</v>
      </c>
      <c r="L5" s="482"/>
      <c r="M5" s="482"/>
      <c r="N5" s="482"/>
      <c r="O5" s="497" t="s">
        <v>50</v>
      </c>
      <c r="P5" s="497" t="s">
        <v>51</v>
      </c>
      <c r="Q5" s="498" t="s">
        <v>52</v>
      </c>
      <c r="R5" s="483"/>
      <c r="S5" s="526"/>
    </row>
    <row r="6" spans="1:19" ht="239.25" customHeight="1">
      <c r="A6" s="490"/>
      <c r="B6" s="493"/>
      <c r="C6" s="487"/>
      <c r="D6" s="487"/>
      <c r="E6" s="487"/>
      <c r="F6" s="485"/>
      <c r="G6" s="499" t="s">
        <v>53</v>
      </c>
      <c r="H6" s="487" t="s">
        <v>54</v>
      </c>
      <c r="I6" s="487" t="s">
        <v>55</v>
      </c>
      <c r="J6" s="487" t="s">
        <v>56</v>
      </c>
      <c r="K6" s="487"/>
      <c r="L6" s="487" t="s">
        <v>57</v>
      </c>
      <c r="M6" s="487" t="s">
        <v>58</v>
      </c>
      <c r="N6" s="487" t="s">
        <v>59</v>
      </c>
      <c r="O6" s="487"/>
      <c r="P6" s="487"/>
      <c r="Q6" s="495"/>
      <c r="R6" s="495" t="s">
        <v>60</v>
      </c>
      <c r="S6" s="533" t="s">
        <v>61</v>
      </c>
    </row>
    <row r="7" spans="1:19" ht="148.5" customHeight="1" thickBot="1">
      <c r="A7" s="491"/>
      <c r="B7" s="494"/>
      <c r="C7" s="488"/>
      <c r="D7" s="488"/>
      <c r="E7" s="488"/>
      <c r="F7" s="486"/>
      <c r="G7" s="500"/>
      <c r="H7" s="488"/>
      <c r="I7" s="488"/>
      <c r="J7" s="488"/>
      <c r="K7" s="488"/>
      <c r="L7" s="488"/>
      <c r="M7" s="488"/>
      <c r="N7" s="488"/>
      <c r="O7" s="488"/>
      <c r="P7" s="488"/>
      <c r="Q7" s="496"/>
      <c r="R7" s="496"/>
      <c r="S7" s="539"/>
    </row>
    <row r="8" spans="1:19" s="38" customFormat="1" ht="15.75" customHeight="1" thickTop="1">
      <c r="A8" s="9">
        <v>1</v>
      </c>
      <c r="B8" s="9">
        <v>2</v>
      </c>
      <c r="C8" s="10">
        <v>3</v>
      </c>
      <c r="D8" s="11">
        <v>4</v>
      </c>
      <c r="E8" s="12">
        <v>5</v>
      </c>
      <c r="F8" s="11">
        <v>6</v>
      </c>
      <c r="G8" s="12">
        <v>7</v>
      </c>
      <c r="H8" s="12">
        <v>8</v>
      </c>
      <c r="I8" s="12">
        <v>9</v>
      </c>
      <c r="J8" s="12">
        <v>10</v>
      </c>
      <c r="K8" s="11">
        <v>11</v>
      </c>
      <c r="L8" s="12">
        <v>12</v>
      </c>
      <c r="M8" s="12">
        <v>13</v>
      </c>
      <c r="N8" s="12">
        <v>14</v>
      </c>
      <c r="O8" s="11">
        <v>15</v>
      </c>
      <c r="P8" s="13">
        <v>16</v>
      </c>
      <c r="Q8" s="11">
        <v>17</v>
      </c>
      <c r="R8" s="12">
        <v>18</v>
      </c>
      <c r="S8" s="123">
        <v>19</v>
      </c>
    </row>
    <row r="9" spans="1:19" s="38" customFormat="1" ht="15.75" customHeight="1" thickBot="1">
      <c r="A9" s="349"/>
      <c r="B9" s="239"/>
      <c r="C9" s="239"/>
      <c r="D9" s="240"/>
      <c r="E9" s="241"/>
      <c r="F9" s="240"/>
      <c r="G9" s="241"/>
      <c r="H9" s="241"/>
      <c r="I9" s="241"/>
      <c r="J9" s="241"/>
      <c r="K9" s="240"/>
      <c r="L9" s="241"/>
      <c r="M9" s="241"/>
      <c r="N9" s="241"/>
      <c r="O9" s="240"/>
      <c r="P9" s="242"/>
      <c r="Q9" s="240"/>
      <c r="R9" s="241"/>
      <c r="S9" s="350"/>
    </row>
    <row r="10" spans="1:19" ht="30.75" customHeight="1">
      <c r="A10" s="85" t="s">
        <v>23</v>
      </c>
      <c r="B10" s="114" t="s">
        <v>69</v>
      </c>
      <c r="C10" s="260">
        <v>0.9338111298482293</v>
      </c>
      <c r="D10" s="260">
        <v>2.7997470489038787</v>
      </c>
      <c r="E10" s="233">
        <v>4269</v>
      </c>
      <c r="F10" s="260">
        <v>0.6428248757717211</v>
      </c>
      <c r="G10" s="261">
        <v>669.3269085981027</v>
      </c>
      <c r="H10" s="261">
        <v>87.00162455226949</v>
      </c>
      <c r="I10" s="260">
        <v>0.9535730363469104</v>
      </c>
      <c r="J10" s="260">
        <v>0.9535730363469104</v>
      </c>
      <c r="K10" s="260">
        <v>20.53920741989882</v>
      </c>
      <c r="L10" s="260">
        <v>1.0960404949381328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351">
        <v>0.048687370430427555</v>
      </c>
    </row>
    <row r="11" spans="1:19" ht="60.75" customHeight="1">
      <c r="A11" s="86" t="s">
        <v>24</v>
      </c>
      <c r="B11" s="52" t="s">
        <v>136</v>
      </c>
      <c r="C11" s="260">
        <v>0.09453993933265925</v>
      </c>
      <c r="D11" s="260">
        <v>2.301820020222447</v>
      </c>
      <c r="E11" s="233">
        <v>5150</v>
      </c>
      <c r="F11" s="260">
        <v>0.5655611684603558</v>
      </c>
      <c r="G11" s="261">
        <v>335.9982429167582</v>
      </c>
      <c r="H11" s="261">
        <v>77.06412775175055</v>
      </c>
      <c r="I11" s="260">
        <v>0.37935116618810133</v>
      </c>
      <c r="J11" s="260">
        <v>0.9003576646012795</v>
      </c>
      <c r="K11" s="260">
        <v>0.6112170772290085</v>
      </c>
      <c r="L11" s="260">
        <v>0.49225388939730685</v>
      </c>
      <c r="M11" s="261">
        <v>0.7553847156166525</v>
      </c>
      <c r="N11" s="261">
        <v>3.727383784478879</v>
      </c>
      <c r="O11" s="261">
        <v>1.8789497687145742</v>
      </c>
      <c r="P11" s="261">
        <v>9.271523178807946</v>
      </c>
      <c r="Q11" s="261">
        <v>4.787198725184251</v>
      </c>
      <c r="R11" s="261">
        <v>2.4874077140688606</v>
      </c>
      <c r="S11" s="351">
        <v>1.6360799415709448</v>
      </c>
    </row>
    <row r="12" spans="1:19" ht="41.25" thickBot="1">
      <c r="A12" s="86" t="s">
        <v>25</v>
      </c>
      <c r="B12" s="52" t="s">
        <v>137</v>
      </c>
      <c r="C12" s="260">
        <v>0.22391154111955772</v>
      </c>
      <c r="D12" s="260">
        <v>1.355908776779544</v>
      </c>
      <c r="E12" s="233">
        <v>515</v>
      </c>
      <c r="F12" s="260">
        <v>0.2624872579001019</v>
      </c>
      <c r="G12" s="261">
        <v>10.448521916411826</v>
      </c>
      <c r="H12" s="261">
        <v>9.460083064143978</v>
      </c>
      <c r="I12" s="260">
        <v>0.33225657591139823</v>
      </c>
      <c r="J12" s="260">
        <v>0.33225657591139823</v>
      </c>
      <c r="K12" s="260">
        <v>0.497581202487906</v>
      </c>
      <c r="L12" s="260">
        <v>3.5121951219512195</v>
      </c>
      <c r="M12" s="261">
        <v>2.0267308206361934</v>
      </c>
      <c r="N12" s="261">
        <v>2.2761933353347343</v>
      </c>
      <c r="O12" s="261">
        <v>-47.741245656241645</v>
      </c>
      <c r="P12" s="261">
        <v>-53.617532272590815</v>
      </c>
      <c r="Q12" s="261">
        <v>-124.02777777777779</v>
      </c>
      <c r="R12" s="261">
        <v>-23.55579002901609</v>
      </c>
      <c r="S12" s="351">
        <v>2.0097222222222224</v>
      </c>
    </row>
    <row r="13" spans="1:19" ht="61.5" customHeight="1">
      <c r="A13" s="85" t="s">
        <v>26</v>
      </c>
      <c r="B13" s="52" t="s">
        <v>138</v>
      </c>
      <c r="C13" s="260">
        <v>3.963531669865643</v>
      </c>
      <c r="D13" s="260">
        <v>17.034165067178503</v>
      </c>
      <c r="E13" s="233">
        <v>167076</v>
      </c>
      <c r="F13" s="260">
        <v>0.9412944517059539</v>
      </c>
      <c r="G13" s="261">
        <v>117.11644206066616</v>
      </c>
      <c r="H13" s="261">
        <v>53.94176551029781</v>
      </c>
      <c r="I13" s="260">
        <v>0.7982993100191244</v>
      </c>
      <c r="J13" s="260">
        <v>0.9729612609082628</v>
      </c>
      <c r="K13" s="260">
        <v>3.957841245336421</v>
      </c>
      <c r="L13" s="260">
        <v>1.4799280343664762</v>
      </c>
      <c r="M13" s="261">
        <v>0.1034558505160857</v>
      </c>
      <c r="N13" s="261">
        <v>0.22432320073124332</v>
      </c>
      <c r="O13" s="261">
        <v>-3.9438114792086476</v>
      </c>
      <c r="P13" s="261">
        <v>-8.551361858062812</v>
      </c>
      <c r="Q13" s="261">
        <v>-5.048058951446969</v>
      </c>
      <c r="R13" s="261">
        <v>-38.12071970347824</v>
      </c>
      <c r="S13" s="351">
        <v>0.25266298924402636</v>
      </c>
    </row>
    <row r="14" spans="1:19" ht="46.5" customHeight="1">
      <c r="A14" s="86" t="s">
        <v>27</v>
      </c>
      <c r="B14" s="52" t="s">
        <v>71</v>
      </c>
      <c r="C14" s="260">
        <v>4.578014184397163</v>
      </c>
      <c r="D14" s="260">
        <v>9.397163120567376</v>
      </c>
      <c r="E14" s="233">
        <v>2368</v>
      </c>
      <c r="F14" s="260">
        <v>0.8935849056603774</v>
      </c>
      <c r="G14" s="261">
        <v>695.2075471698113</v>
      </c>
      <c r="H14" s="261">
        <v>87.42466663503062</v>
      </c>
      <c r="I14" s="260">
        <v>0.9866179471361458</v>
      </c>
      <c r="J14" s="260">
        <v>0.9866179471361458</v>
      </c>
      <c r="K14" s="260">
        <v>73.72695035460993</v>
      </c>
      <c r="L14" s="260">
        <v>1.1285349834446072</v>
      </c>
      <c r="M14" s="261">
        <v>0.7561032974269721</v>
      </c>
      <c r="N14" s="261">
        <v>5.7030335284725915</v>
      </c>
      <c r="O14" s="261">
        <v>-1.7357354532198128</v>
      </c>
      <c r="P14" s="261">
        <v>-13.09207025013305</v>
      </c>
      <c r="Q14" s="261">
        <v>-1.7748064066182483</v>
      </c>
      <c r="R14" s="261">
        <v>-2.295632698768197</v>
      </c>
      <c r="S14" s="351">
        <v>0.013563561156269539</v>
      </c>
    </row>
    <row r="15" spans="1:19" ht="36.75" customHeight="1" thickBot="1">
      <c r="A15" s="86" t="s">
        <v>28</v>
      </c>
      <c r="B15" s="52" t="s">
        <v>139</v>
      </c>
      <c r="C15" s="260">
        <v>1.507294429708223</v>
      </c>
      <c r="D15" s="260">
        <v>1.960212201591512</v>
      </c>
      <c r="E15" s="233">
        <v>1448</v>
      </c>
      <c r="F15" s="260">
        <v>0.489851150202977</v>
      </c>
      <c r="G15" s="261">
        <v>574.4587280108254</v>
      </c>
      <c r="H15" s="261">
        <v>85.17329588202838</v>
      </c>
      <c r="I15" s="260">
        <v>0.92436173947936</v>
      </c>
      <c r="J15" s="260">
        <v>0.92436173947936</v>
      </c>
      <c r="K15" s="260">
        <v>12.22082228116711</v>
      </c>
      <c r="L15" s="260">
        <v>1.0852717743360225</v>
      </c>
      <c r="M15" s="261">
        <v>0.74515</v>
      </c>
      <c r="N15" s="261">
        <v>4.936402782378271</v>
      </c>
      <c r="O15" s="261">
        <v>-7.88</v>
      </c>
      <c r="P15" s="261">
        <v>-52.20271613116926</v>
      </c>
      <c r="Q15" s="261">
        <v>-8.551739106842476</v>
      </c>
      <c r="R15" s="261">
        <v>-10.575052002952425</v>
      </c>
      <c r="S15" s="351">
        <v>0.08182755439795973</v>
      </c>
    </row>
    <row r="16" spans="1:19" ht="39.75" customHeight="1">
      <c r="A16" s="85" t="s">
        <v>29</v>
      </c>
      <c r="B16" s="52" t="s">
        <v>140</v>
      </c>
      <c r="C16" s="260">
        <v>0.255275974025974</v>
      </c>
      <c r="D16" s="260">
        <v>2.231737012987013</v>
      </c>
      <c r="E16" s="233">
        <v>3035</v>
      </c>
      <c r="F16" s="260">
        <v>0.5519185306419349</v>
      </c>
      <c r="G16" s="261">
        <v>326.35024549918165</v>
      </c>
      <c r="H16" s="261">
        <v>76.54510556621881</v>
      </c>
      <c r="I16" s="260">
        <v>0.8847941991895927</v>
      </c>
      <c r="J16" s="260">
        <v>0.8949029643847303</v>
      </c>
      <c r="K16" s="260">
        <v>7.6801184746390225</v>
      </c>
      <c r="L16" s="260">
        <v>1.1559121809874067</v>
      </c>
      <c r="M16" s="261">
        <v>0.6982457710552225</v>
      </c>
      <c r="N16" s="261">
        <v>3.5461363636363634</v>
      </c>
      <c r="O16" s="261">
        <v>1.8392553477132374</v>
      </c>
      <c r="P16" s="261">
        <v>9.340909090909092</v>
      </c>
      <c r="Q16" s="261">
        <v>1.9812957963748552</v>
      </c>
      <c r="R16" s="261">
        <v>2.634108825225918</v>
      </c>
      <c r="S16" s="351">
        <v>0.13020632472040108</v>
      </c>
    </row>
    <row r="17" spans="1:19" ht="35.25" customHeight="1">
      <c r="A17" s="86" t="s">
        <v>30</v>
      </c>
      <c r="B17" s="52" t="s">
        <v>141</v>
      </c>
      <c r="C17" s="260">
        <v>0.6411522633744856</v>
      </c>
      <c r="D17" s="260">
        <v>1.5004115226337449</v>
      </c>
      <c r="E17" s="233">
        <v>608</v>
      </c>
      <c r="F17" s="260">
        <v>0.3335161821173889</v>
      </c>
      <c r="G17" s="261">
        <v>1144.9259462424575</v>
      </c>
      <c r="H17" s="261">
        <v>91.96739369905266</v>
      </c>
      <c r="I17" s="260">
        <v>0.9464639788499669</v>
      </c>
      <c r="J17" s="260">
        <v>0.9464639788499669</v>
      </c>
      <c r="K17" s="260">
        <v>17.679012345679013</v>
      </c>
      <c r="L17" s="260">
        <v>1.0291299348409353</v>
      </c>
      <c r="M17" s="261">
        <v>0.8748343363677842</v>
      </c>
      <c r="N17" s="261">
        <v>9.619206880076446</v>
      </c>
      <c r="O17" s="261">
        <v>-7.582505920438004</v>
      </c>
      <c r="P17" s="261">
        <v>-83.3731485905399</v>
      </c>
      <c r="Q17" s="261">
        <v>-8.123836126629422</v>
      </c>
      <c r="R17" s="261">
        <v>-8.66736204241792</v>
      </c>
      <c r="S17" s="351">
        <v>0.05656424581005587</v>
      </c>
    </row>
    <row r="18" spans="1:19" ht="42" customHeight="1" thickBot="1">
      <c r="A18" s="86" t="s">
        <v>31</v>
      </c>
      <c r="B18" s="52" t="s">
        <v>142</v>
      </c>
      <c r="C18" s="260">
        <v>16.923076923076923</v>
      </c>
      <c r="D18" s="260">
        <v>16.923076923076923</v>
      </c>
      <c r="E18" s="233">
        <v>414</v>
      </c>
      <c r="F18" s="260">
        <v>0.9409090909090909</v>
      </c>
      <c r="G18" s="261">
        <v>4834.772727272728</v>
      </c>
      <c r="H18" s="261">
        <v>97.97356422419749</v>
      </c>
      <c r="I18" s="260">
        <v>0.9988025606779348</v>
      </c>
      <c r="J18" s="260">
        <v>0.9988025606779348</v>
      </c>
      <c r="K18" s="260">
        <v>834.1153846153846</v>
      </c>
      <c r="L18" s="260">
        <v>1.0194612889578338</v>
      </c>
      <c r="M18" s="261">
        <v>0.71560142546397</v>
      </c>
      <c r="N18" s="261">
        <v>46.293413173652695</v>
      </c>
      <c r="O18" s="261">
        <v>0.9811635118248716</v>
      </c>
      <c r="P18" s="261">
        <v>63.47305389221557</v>
      </c>
      <c r="Q18" s="261">
        <v>0.9775441508737954</v>
      </c>
      <c r="R18" s="261">
        <v>1.3711033501487517</v>
      </c>
      <c r="S18" s="351">
        <v>0.001198874902015032</v>
      </c>
    </row>
    <row r="19" spans="1:19" ht="53.25" customHeight="1">
      <c r="A19" s="85" t="s">
        <v>32</v>
      </c>
      <c r="B19" s="52" t="s">
        <v>143</v>
      </c>
      <c r="C19" s="260">
        <v>0.7021276595744681</v>
      </c>
      <c r="D19" s="260">
        <v>25.29255319148936</v>
      </c>
      <c r="E19" s="233">
        <v>4567</v>
      </c>
      <c r="F19" s="260">
        <v>0.9604626708727655</v>
      </c>
      <c r="G19" s="261">
        <v>318.75920084121975</v>
      </c>
      <c r="H19" s="261">
        <v>76.11992768179991</v>
      </c>
      <c r="I19" s="260">
        <v>0.9880474085978305</v>
      </c>
      <c r="J19" s="260">
        <v>0.9905584572117316</v>
      </c>
      <c r="K19" s="260">
        <v>82.66386554621849</v>
      </c>
      <c r="L19" s="260">
        <v>1.2980141188889622</v>
      </c>
      <c r="M19" s="261">
        <v>0.8437405120939176</v>
      </c>
      <c r="N19" s="261">
        <v>3.692205491585474</v>
      </c>
      <c r="O19" s="261">
        <v>1.0373443983402488</v>
      </c>
      <c r="P19" s="261">
        <v>4.5394154118689105</v>
      </c>
      <c r="Q19" s="261">
        <v>1.0419843448205754</v>
      </c>
      <c r="R19" s="261">
        <v>1.2294590380232697</v>
      </c>
      <c r="S19" s="351">
        <v>0.012097184100843754</v>
      </c>
    </row>
    <row r="20" spans="1:19" ht="38.25" customHeight="1">
      <c r="A20" s="86" t="s">
        <v>33</v>
      </c>
      <c r="B20" s="52" t="s">
        <v>144</v>
      </c>
      <c r="C20" s="260">
        <v>0.7340078328981723</v>
      </c>
      <c r="D20" s="260">
        <v>1.6863577023498695</v>
      </c>
      <c r="E20" s="233">
        <v>2103</v>
      </c>
      <c r="F20" s="260">
        <v>0.4070059996129282</v>
      </c>
      <c r="G20" s="261">
        <v>376.4466808592994</v>
      </c>
      <c r="H20" s="261">
        <v>79.01129255016654</v>
      </c>
      <c r="I20" s="260">
        <v>0.8755382240636932</v>
      </c>
      <c r="J20" s="260">
        <v>0.8755382240636932</v>
      </c>
      <c r="K20" s="260">
        <v>7.034595300261096</v>
      </c>
      <c r="L20" s="260">
        <v>1.1081178345586344</v>
      </c>
      <c r="M20" s="261">
        <v>0.7287758758391435</v>
      </c>
      <c r="N20" s="261">
        <v>5.4595730918499354</v>
      </c>
      <c r="O20" s="261">
        <v>0.7339132687201847</v>
      </c>
      <c r="P20" s="261">
        <v>5.498059508408796</v>
      </c>
      <c r="Q20" s="261">
        <v>0.788716711515264</v>
      </c>
      <c r="R20" s="261">
        <v>1.0070493454179255</v>
      </c>
      <c r="S20" s="351">
        <v>0.142154588475457</v>
      </c>
    </row>
    <row r="21" spans="1:19" ht="41.25" customHeight="1" thickBot="1">
      <c r="A21" s="86" t="s">
        <v>34</v>
      </c>
      <c r="B21" s="52" t="s">
        <v>145</v>
      </c>
      <c r="C21" s="260">
        <v>0.11684628474191719</v>
      </c>
      <c r="D21" s="260">
        <v>1.1154282473057289</v>
      </c>
      <c r="E21" s="233">
        <v>407</v>
      </c>
      <c r="F21" s="260">
        <v>0.10348334604627511</v>
      </c>
      <c r="G21" s="261">
        <v>485.9394863971523</v>
      </c>
      <c r="H21" s="261">
        <v>82.93339119114775</v>
      </c>
      <c r="I21" s="260">
        <v>0.8469950097635062</v>
      </c>
      <c r="J21" s="260">
        <v>0.8469950097635062</v>
      </c>
      <c r="K21" s="260">
        <v>5.535734543391945</v>
      </c>
      <c r="L21" s="260">
        <v>1.0212955211385517</v>
      </c>
      <c r="M21" s="261">
        <v>0.8955715279387897</v>
      </c>
      <c r="N21" s="261">
        <v>7.873216469629026</v>
      </c>
      <c r="O21" s="261">
        <v>0.10201715743102249</v>
      </c>
      <c r="P21" s="261">
        <v>0.8968609865470852</v>
      </c>
      <c r="Q21" s="261">
        <v>0.11271069214611404</v>
      </c>
      <c r="R21" s="261">
        <v>0.11391290840366591</v>
      </c>
      <c r="S21" s="351">
        <v>0.1806445002305446</v>
      </c>
    </row>
    <row r="22" spans="1:19" ht="39" customHeight="1">
      <c r="A22" s="85" t="s">
        <v>35</v>
      </c>
      <c r="B22" s="52" t="s">
        <v>146</v>
      </c>
      <c r="C22" s="260">
        <v>0.39944521497919555</v>
      </c>
      <c r="D22" s="260">
        <v>2.247803975959316</v>
      </c>
      <c r="E22" s="233">
        <v>2699</v>
      </c>
      <c r="F22" s="260">
        <v>0.5551213492389963</v>
      </c>
      <c r="G22" s="261">
        <v>420.87618264088854</v>
      </c>
      <c r="H22" s="261">
        <v>80.80157946692991</v>
      </c>
      <c r="I22" s="260">
        <v>0.9145903257650543</v>
      </c>
      <c r="J22" s="260">
        <v>0.9145903257650543</v>
      </c>
      <c r="K22" s="260">
        <v>10.708275543227</v>
      </c>
      <c r="L22" s="260">
        <v>1.1318965938523189</v>
      </c>
      <c r="M22" s="261">
        <v>0.7764933728741754</v>
      </c>
      <c r="N22" s="261">
        <v>4.453314821242624</v>
      </c>
      <c r="O22" s="261">
        <v>0</v>
      </c>
      <c r="P22" s="261">
        <v>0</v>
      </c>
      <c r="Q22" s="261">
        <v>0</v>
      </c>
      <c r="R22" s="261">
        <v>0</v>
      </c>
      <c r="S22" s="351">
        <v>0.09338571798635696</v>
      </c>
    </row>
    <row r="23" spans="1:19" ht="35.25" customHeight="1">
      <c r="A23" s="86" t="s">
        <v>36</v>
      </c>
      <c r="B23" s="52" t="s">
        <v>147</v>
      </c>
      <c r="C23" s="260">
        <v>2.0638297872340425</v>
      </c>
      <c r="D23" s="260">
        <v>2.104018912529551</v>
      </c>
      <c r="E23" s="233">
        <v>467</v>
      </c>
      <c r="F23" s="260">
        <v>0.5247191011235955</v>
      </c>
      <c r="G23" s="261">
        <v>3154.7191011235955</v>
      </c>
      <c r="H23" s="261">
        <v>96.92753823316187</v>
      </c>
      <c r="I23" s="260">
        <v>0.7295888424759209</v>
      </c>
      <c r="J23" s="260">
        <v>0.9853971760969379</v>
      </c>
      <c r="K23" s="260">
        <v>2.698072258393974</v>
      </c>
      <c r="L23" s="260">
        <v>0.7527157459842576</v>
      </c>
      <c r="M23" s="261">
        <v>0.6621579331687472</v>
      </c>
      <c r="N23" s="261">
        <v>27.922287390029325</v>
      </c>
      <c r="O23" s="261">
        <v>0.42769220070238884</v>
      </c>
      <c r="P23" s="261">
        <v>18.035190615835777</v>
      </c>
      <c r="Q23" s="261">
        <v>0.582000567805432</v>
      </c>
      <c r="R23" s="261">
        <v>0.6459066323583469</v>
      </c>
      <c r="S23" s="351">
        <v>0.37063499574145925</v>
      </c>
    </row>
    <row r="24" spans="1:19" ht="36" customHeight="1" thickBot="1">
      <c r="A24" s="352" t="s">
        <v>37</v>
      </c>
      <c r="B24" s="353" t="s">
        <v>197</v>
      </c>
      <c r="C24" s="260">
        <v>0.36607235769537616</v>
      </c>
      <c r="D24" s="260">
        <v>0.5486315862499567</v>
      </c>
      <c r="E24" s="233">
        <v>-52050</v>
      </c>
      <c r="F24" s="260">
        <v>-0.8227167831062498</v>
      </c>
      <c r="G24" s="261">
        <v>1149.871969146145</v>
      </c>
      <c r="H24" s="261">
        <v>91.99918051860021</v>
      </c>
      <c r="I24" s="260">
        <v>0.6224656778932246</v>
      </c>
      <c r="J24" s="260">
        <v>0.8541677205264915</v>
      </c>
      <c r="K24" s="260">
        <v>1.6487657980859738</v>
      </c>
      <c r="L24" s="260">
        <v>0.6765991548885327</v>
      </c>
      <c r="M24" s="261">
        <v>0.0023306974981972843</v>
      </c>
      <c r="N24" s="261">
        <v>0.02027149128868007</v>
      </c>
      <c r="O24" s="261">
        <v>-4.648928759120519</v>
      </c>
      <c r="P24" s="261">
        <v>-40.43455614257013</v>
      </c>
      <c r="Q24" s="261">
        <v>-7.727986574863219</v>
      </c>
      <c r="R24" s="261">
        <v>-1994.65128474043</v>
      </c>
      <c r="S24" s="351">
        <v>0.6065142794451973</v>
      </c>
    </row>
  </sheetData>
  <sheetProtection/>
  <mergeCells count="24">
    <mergeCell ref="E5:E7"/>
    <mergeCell ref="F5:F7"/>
    <mergeCell ref="G5:J5"/>
    <mergeCell ref="K5:K7"/>
    <mergeCell ref="G6:G7"/>
    <mergeCell ref="H6:H7"/>
    <mergeCell ref="I6:I7"/>
    <mergeCell ref="J6:J7"/>
    <mergeCell ref="A2:S2"/>
    <mergeCell ref="A3:S3"/>
    <mergeCell ref="A5:A7"/>
    <mergeCell ref="B5:B7"/>
    <mergeCell ref="C5:C7"/>
    <mergeCell ref="M6:M7"/>
    <mergeCell ref="N6:N7"/>
    <mergeCell ref="R6:R7"/>
    <mergeCell ref="S6:S7"/>
    <mergeCell ref="D5:D7"/>
    <mergeCell ref="R5:S5"/>
    <mergeCell ref="L6:L7"/>
    <mergeCell ref="L5:N5"/>
    <mergeCell ref="O5:O7"/>
    <mergeCell ref="P5:P7"/>
    <mergeCell ref="Q5:Q7"/>
  </mergeCells>
  <printOptions/>
  <pageMargins left="0.23" right="0.2" top="0.54" bottom="0.43" header="0.5" footer="0.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5"/>
  <sheetViews>
    <sheetView zoomScalePageLayoutView="0" workbookViewId="0" topLeftCell="A20">
      <selection activeCell="AB12" sqref="AB12"/>
    </sheetView>
  </sheetViews>
  <sheetFormatPr defaultColWidth="9.140625" defaultRowHeight="12.75"/>
  <cols>
    <col min="1" max="1" width="4.421875" style="354" customWidth="1"/>
    <col min="2" max="2" width="23.57421875" style="354" customWidth="1"/>
    <col min="3" max="3" width="7.00390625" style="354" customWidth="1"/>
    <col min="4" max="4" width="17.28125" style="354" customWidth="1"/>
    <col min="5" max="5" width="17.8515625" style="354" customWidth="1"/>
    <col min="6" max="6" width="19.28125" style="354" customWidth="1"/>
    <col min="7" max="7" width="18.57421875" style="354" customWidth="1"/>
    <col min="8" max="8" width="16.421875" style="354" customWidth="1"/>
    <col min="9" max="9" width="20.8515625" style="354" customWidth="1"/>
    <col min="10" max="10" width="14.57421875" style="354" customWidth="1"/>
    <col min="11" max="11" width="19.00390625" style="354" customWidth="1"/>
    <col min="12" max="12" width="14.7109375" style="354" customWidth="1"/>
    <col min="13" max="13" width="16.28125" style="354" customWidth="1"/>
    <col min="14" max="14" width="18.00390625" style="354" customWidth="1"/>
    <col min="15" max="15" width="16.140625" style="354" customWidth="1"/>
    <col min="16" max="16" width="15.8515625" style="354" customWidth="1"/>
    <col min="17" max="17" width="19.00390625" style="354" customWidth="1"/>
    <col min="18" max="18" width="15.140625" style="354" customWidth="1"/>
    <col min="19" max="19" width="17.7109375" style="354" customWidth="1"/>
    <col min="20" max="20" width="14.28125" style="354" customWidth="1"/>
    <col min="21" max="21" width="15.421875" style="354" customWidth="1"/>
    <col min="22" max="22" width="15.00390625" style="359" customWidth="1"/>
    <col min="23" max="23" width="14.421875" style="359" customWidth="1"/>
    <col min="24" max="24" width="15.140625" style="359" customWidth="1"/>
    <col min="25" max="25" width="9.7109375" style="359" customWidth="1"/>
    <col min="26" max="26" width="12.421875" style="354" customWidth="1"/>
    <col min="27" max="27" width="14.57421875" style="354" customWidth="1"/>
    <col min="28" max="28" width="14.421875" style="354" customWidth="1"/>
    <col min="29" max="29" width="13.28125" style="354" customWidth="1"/>
    <col min="30" max="31" width="14.421875" style="354" customWidth="1"/>
    <col min="32" max="32" width="10.8515625" style="354" bestFit="1" customWidth="1"/>
    <col min="33" max="16384" width="9.140625" style="354" customWidth="1"/>
  </cols>
  <sheetData>
    <row r="1" spans="17:25" ht="45" customHeight="1">
      <c r="Q1" s="563"/>
      <c r="R1" s="563"/>
      <c r="S1" s="563"/>
      <c r="T1" s="563"/>
      <c r="U1" s="563"/>
      <c r="V1" s="563"/>
      <c r="W1" s="355"/>
      <c r="X1" s="355"/>
      <c r="Y1" s="355"/>
    </row>
    <row r="2" spans="1:25" ht="18.75" customHeight="1">
      <c r="A2" s="564" t="s">
        <v>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  <c r="S2" s="564"/>
      <c r="T2" s="564"/>
      <c r="U2" s="564"/>
      <c r="V2" s="564"/>
      <c r="W2" s="356"/>
      <c r="X2" s="356"/>
      <c r="Y2" s="356"/>
    </row>
    <row r="3" spans="1:25" ht="39" customHeight="1">
      <c r="A3" s="565" t="s">
        <v>1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357"/>
      <c r="X3" s="357"/>
      <c r="Y3" s="357"/>
    </row>
    <row r="4" spans="1:25" s="359" customFormat="1" ht="15.75" customHeight="1">
      <c r="A4" s="566" t="s">
        <v>101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358"/>
      <c r="X4" s="358"/>
      <c r="Y4" s="358"/>
    </row>
    <row r="5" spans="2:25" ht="21" thickBot="1">
      <c r="B5" s="360" t="s">
        <v>224</v>
      </c>
      <c r="V5" s="354"/>
      <c r="W5" s="354"/>
      <c r="X5" s="361" t="s">
        <v>89</v>
      </c>
      <c r="Y5" s="354"/>
    </row>
    <row r="6" spans="1:25" ht="27.75" customHeight="1" thickTop="1">
      <c r="A6" s="567" t="s">
        <v>2</v>
      </c>
      <c r="B6" s="552" t="s">
        <v>3</v>
      </c>
      <c r="C6" s="558" t="s">
        <v>4</v>
      </c>
      <c r="D6" s="543" t="s">
        <v>5</v>
      </c>
      <c r="E6" s="545" t="s">
        <v>6</v>
      </c>
      <c r="F6" s="543" t="s">
        <v>7</v>
      </c>
      <c r="G6" s="547" t="s">
        <v>8</v>
      </c>
      <c r="H6" s="547"/>
      <c r="I6" s="560" t="s">
        <v>9</v>
      </c>
      <c r="J6" s="547" t="s">
        <v>8</v>
      </c>
      <c r="K6" s="547"/>
      <c r="L6" s="547"/>
      <c r="M6" s="543" t="s">
        <v>10</v>
      </c>
      <c r="N6" s="541" t="s">
        <v>11</v>
      </c>
      <c r="O6" s="555" t="s">
        <v>8</v>
      </c>
      <c r="P6" s="555"/>
      <c r="Q6" s="558" t="s">
        <v>12</v>
      </c>
      <c r="R6" s="541" t="s">
        <v>13</v>
      </c>
      <c r="S6" s="548" t="s">
        <v>14</v>
      </c>
      <c r="T6" s="541" t="s">
        <v>15</v>
      </c>
      <c r="U6" s="548" t="s">
        <v>149</v>
      </c>
      <c r="V6" s="541" t="s">
        <v>150</v>
      </c>
      <c r="W6" s="541" t="s">
        <v>151</v>
      </c>
      <c r="X6" s="541" t="s">
        <v>152</v>
      </c>
      <c r="Y6" s="541" t="s">
        <v>156</v>
      </c>
    </row>
    <row r="7" spans="1:25" ht="239.25" customHeight="1">
      <c r="A7" s="568"/>
      <c r="B7" s="553"/>
      <c r="C7" s="559"/>
      <c r="D7" s="544"/>
      <c r="E7" s="546"/>
      <c r="F7" s="544"/>
      <c r="G7" s="550" t="s">
        <v>16</v>
      </c>
      <c r="H7" s="562" t="s">
        <v>17</v>
      </c>
      <c r="I7" s="561"/>
      <c r="J7" s="550" t="s">
        <v>18</v>
      </c>
      <c r="K7" s="550" t="s">
        <v>19</v>
      </c>
      <c r="L7" s="562" t="s">
        <v>20</v>
      </c>
      <c r="M7" s="544"/>
      <c r="N7" s="542"/>
      <c r="O7" s="556" t="s">
        <v>21</v>
      </c>
      <c r="P7" s="556" t="s">
        <v>22</v>
      </c>
      <c r="Q7" s="559"/>
      <c r="R7" s="542"/>
      <c r="S7" s="549"/>
      <c r="T7" s="542"/>
      <c r="U7" s="549"/>
      <c r="V7" s="542"/>
      <c r="W7" s="542"/>
      <c r="X7" s="542"/>
      <c r="Y7" s="542"/>
    </row>
    <row r="8" spans="1:25" ht="148.5" customHeight="1" thickBot="1">
      <c r="A8" s="569"/>
      <c r="B8" s="554"/>
      <c r="C8" s="559"/>
      <c r="D8" s="544"/>
      <c r="E8" s="546"/>
      <c r="F8" s="544"/>
      <c r="G8" s="551"/>
      <c r="H8" s="546"/>
      <c r="I8" s="561"/>
      <c r="J8" s="551"/>
      <c r="K8" s="551"/>
      <c r="L8" s="546"/>
      <c r="M8" s="544"/>
      <c r="N8" s="542"/>
      <c r="O8" s="557"/>
      <c r="P8" s="557"/>
      <c r="Q8" s="559"/>
      <c r="R8" s="542"/>
      <c r="S8" s="549"/>
      <c r="T8" s="542"/>
      <c r="U8" s="549"/>
      <c r="V8" s="542"/>
      <c r="W8" s="542"/>
      <c r="X8" s="542"/>
      <c r="Y8" s="542"/>
    </row>
    <row r="9" spans="1:25" s="367" customFormat="1" ht="15.75" customHeight="1" thickBot="1" thickTop="1">
      <c r="A9" s="362">
        <v>1</v>
      </c>
      <c r="B9" s="363">
        <v>2</v>
      </c>
      <c r="C9" s="364">
        <v>3</v>
      </c>
      <c r="D9" s="365">
        <v>4</v>
      </c>
      <c r="E9" s="366">
        <v>5</v>
      </c>
      <c r="F9" s="365">
        <v>6</v>
      </c>
      <c r="G9" s="366">
        <v>7</v>
      </c>
      <c r="H9" s="366">
        <v>8</v>
      </c>
      <c r="I9" s="365">
        <v>9</v>
      </c>
      <c r="J9" s="366">
        <v>10</v>
      </c>
      <c r="K9" s="366">
        <v>11</v>
      </c>
      <c r="L9" s="366">
        <v>12</v>
      </c>
      <c r="M9" s="365">
        <v>13</v>
      </c>
      <c r="N9" s="365">
        <v>14</v>
      </c>
      <c r="O9" s="366">
        <v>15</v>
      </c>
      <c r="P9" s="366">
        <v>16</v>
      </c>
      <c r="Q9" s="363">
        <v>17</v>
      </c>
      <c r="R9" s="365">
        <v>18</v>
      </c>
      <c r="S9" s="363">
        <v>19</v>
      </c>
      <c r="T9" s="365">
        <v>20</v>
      </c>
      <c r="U9" s="363">
        <v>21</v>
      </c>
      <c r="V9" s="365">
        <v>22</v>
      </c>
      <c r="W9" s="365">
        <v>23</v>
      </c>
      <c r="X9" s="365">
        <v>24</v>
      </c>
      <c r="Y9" s="365">
        <v>25</v>
      </c>
    </row>
    <row r="10" spans="1:25" s="309" customFormat="1" ht="49.5" customHeight="1">
      <c r="A10" s="244" t="s">
        <v>23</v>
      </c>
      <c r="B10" s="245" t="s">
        <v>74</v>
      </c>
      <c r="C10" s="368">
        <v>100</v>
      </c>
      <c r="D10" s="246">
        <v>63126533</v>
      </c>
      <c r="E10" s="246">
        <v>50403345</v>
      </c>
      <c r="F10" s="246">
        <v>23086890</v>
      </c>
      <c r="G10" s="246">
        <v>4786978</v>
      </c>
      <c r="H10" s="246">
        <v>3026021</v>
      </c>
      <c r="I10" s="246">
        <v>48793859</v>
      </c>
      <c r="J10" s="246">
        <v>14663599</v>
      </c>
      <c r="K10" s="246">
        <v>31590111</v>
      </c>
      <c r="L10" s="246">
        <v>0</v>
      </c>
      <c r="M10" s="246">
        <v>35343163</v>
      </c>
      <c r="N10" s="246">
        <v>2076401</v>
      </c>
      <c r="O10" s="246">
        <v>108977</v>
      </c>
      <c r="P10" s="246">
        <v>639748</v>
      </c>
      <c r="Q10" s="247">
        <v>86213423</v>
      </c>
      <c r="R10" s="246">
        <v>14181961</v>
      </c>
      <c r="S10" s="246">
        <v>-163759</v>
      </c>
      <c r="T10" s="246">
        <v>1714</v>
      </c>
      <c r="U10" s="247">
        <v>15959302</v>
      </c>
      <c r="V10" s="246">
        <v>14181961</v>
      </c>
      <c r="W10" s="246">
        <v>16123061</v>
      </c>
      <c r="X10" s="246">
        <v>13530347</v>
      </c>
      <c r="Y10" s="369"/>
    </row>
    <row r="11" spans="1:25" s="309" customFormat="1" ht="54.75" customHeight="1">
      <c r="A11" s="248" t="s">
        <v>24</v>
      </c>
      <c r="B11" s="245" t="s">
        <v>75</v>
      </c>
      <c r="C11" s="289">
        <v>100</v>
      </c>
      <c r="D11" s="247">
        <v>154325938</v>
      </c>
      <c r="E11" s="247">
        <v>122672851</v>
      </c>
      <c r="F11" s="247">
        <v>25991583</v>
      </c>
      <c r="G11" s="247">
        <v>12528956</v>
      </c>
      <c r="H11" s="247">
        <v>338786</v>
      </c>
      <c r="I11" s="247">
        <v>32379172</v>
      </c>
      <c r="J11" s="247">
        <v>11459612</v>
      </c>
      <c r="K11" s="247">
        <v>-2215371</v>
      </c>
      <c r="L11" s="247">
        <v>0</v>
      </c>
      <c r="M11" s="247">
        <v>118970085</v>
      </c>
      <c r="N11" s="247">
        <v>28968264</v>
      </c>
      <c r="O11" s="247">
        <v>22091871</v>
      </c>
      <c r="P11" s="247">
        <v>11911</v>
      </c>
      <c r="Q11" s="247">
        <v>180317521</v>
      </c>
      <c r="R11" s="247">
        <v>33920602</v>
      </c>
      <c r="S11" s="247">
        <v>-5005626</v>
      </c>
      <c r="T11" s="247">
        <v>263</v>
      </c>
      <c r="U11" s="247">
        <v>39320306</v>
      </c>
      <c r="V11" s="247">
        <v>33920662</v>
      </c>
      <c r="W11" s="247">
        <v>44425942</v>
      </c>
      <c r="X11" s="247">
        <v>30696741</v>
      </c>
      <c r="Y11" s="369"/>
    </row>
    <row r="12" spans="1:25" ht="60.75" customHeight="1" thickBot="1">
      <c r="A12" s="248" t="s">
        <v>25</v>
      </c>
      <c r="B12" s="245" t="s">
        <v>76</v>
      </c>
      <c r="C12" s="289">
        <v>100</v>
      </c>
      <c r="D12" s="247">
        <v>8574694</v>
      </c>
      <c r="E12" s="247">
        <v>270484</v>
      </c>
      <c r="F12" s="247">
        <v>59340320</v>
      </c>
      <c r="G12" s="247">
        <v>43505000</v>
      </c>
      <c r="H12" s="247">
        <v>2006035</v>
      </c>
      <c r="I12" s="247">
        <v>52101062</v>
      </c>
      <c r="J12" s="247">
        <v>2889770</v>
      </c>
      <c r="K12" s="247">
        <v>48612136</v>
      </c>
      <c r="L12" s="247">
        <v>599156</v>
      </c>
      <c r="M12" s="247">
        <v>0</v>
      </c>
      <c r="N12" s="247">
        <v>15813952</v>
      </c>
      <c r="O12" s="247">
        <v>102</v>
      </c>
      <c r="P12" s="247">
        <v>9720806</v>
      </c>
      <c r="Q12" s="247">
        <v>67915014</v>
      </c>
      <c r="R12" s="247">
        <v>25989</v>
      </c>
      <c r="S12" s="247">
        <v>-1064259</v>
      </c>
      <c r="T12" s="247">
        <v>18</v>
      </c>
      <c r="U12" s="247">
        <v>84202</v>
      </c>
      <c r="V12" s="247">
        <v>25989</v>
      </c>
      <c r="W12" s="247">
        <v>1148461</v>
      </c>
      <c r="X12" s="247">
        <v>13751</v>
      </c>
      <c r="Y12" s="369"/>
    </row>
    <row r="13" spans="1:25" ht="60" customHeight="1">
      <c r="A13" s="244" t="s">
        <v>26</v>
      </c>
      <c r="B13" s="245" t="s">
        <v>77</v>
      </c>
      <c r="C13" s="289">
        <v>100</v>
      </c>
      <c r="D13" s="247">
        <v>56188175</v>
      </c>
      <c r="E13" s="247">
        <v>38641743</v>
      </c>
      <c r="F13" s="247">
        <v>11789717</v>
      </c>
      <c r="G13" s="247">
        <v>2244651</v>
      </c>
      <c r="H13" s="247">
        <v>2948335</v>
      </c>
      <c r="I13" s="247">
        <v>19424988</v>
      </c>
      <c r="J13" s="247">
        <v>8755027</v>
      </c>
      <c r="K13" s="247">
        <v>10437947</v>
      </c>
      <c r="L13" s="247">
        <v>240739</v>
      </c>
      <c r="M13" s="247">
        <v>35219341</v>
      </c>
      <c r="N13" s="247">
        <v>13333563</v>
      </c>
      <c r="O13" s="247">
        <v>2182419</v>
      </c>
      <c r="P13" s="247">
        <v>146591</v>
      </c>
      <c r="Q13" s="247">
        <v>67977892</v>
      </c>
      <c r="R13" s="247">
        <v>2506087</v>
      </c>
      <c r="S13" s="247">
        <v>82761</v>
      </c>
      <c r="T13" s="247">
        <v>834</v>
      </c>
      <c r="U13" s="247">
        <v>2977931</v>
      </c>
      <c r="V13" s="247">
        <v>2506087</v>
      </c>
      <c r="W13" s="247">
        <v>2895170</v>
      </c>
      <c r="X13" s="247">
        <v>1749278</v>
      </c>
      <c r="Y13" s="369"/>
    </row>
    <row r="14" spans="1:25" ht="90.75" customHeight="1">
      <c r="A14" s="248" t="s">
        <v>27</v>
      </c>
      <c r="B14" s="245" t="s">
        <v>78</v>
      </c>
      <c r="C14" s="289">
        <v>100</v>
      </c>
      <c r="D14" s="247">
        <v>52662644</v>
      </c>
      <c r="E14" s="247">
        <v>131932</v>
      </c>
      <c r="F14" s="247">
        <v>13779465</v>
      </c>
      <c r="G14" s="247">
        <v>1020552</v>
      </c>
      <c r="H14" s="247">
        <v>10195</v>
      </c>
      <c r="I14" s="247">
        <v>-81725708</v>
      </c>
      <c r="J14" s="247">
        <v>26040000</v>
      </c>
      <c r="K14" s="247">
        <v>-108103236</v>
      </c>
      <c r="L14" s="247">
        <v>92721</v>
      </c>
      <c r="M14" s="247">
        <v>51467260</v>
      </c>
      <c r="N14" s="247">
        <v>96700557</v>
      </c>
      <c r="O14" s="247">
        <v>4745601</v>
      </c>
      <c r="P14" s="247">
        <v>78169476</v>
      </c>
      <c r="Q14" s="247">
        <v>66442109</v>
      </c>
      <c r="R14" s="247">
        <v>0</v>
      </c>
      <c r="S14" s="247">
        <v>-254106</v>
      </c>
      <c r="T14" s="247">
        <v>36</v>
      </c>
      <c r="U14" s="247">
        <v>2586013</v>
      </c>
      <c r="V14" s="247">
        <v>0</v>
      </c>
      <c r="W14" s="247">
        <v>2840119</v>
      </c>
      <c r="X14" s="247">
        <v>0</v>
      </c>
      <c r="Y14" s="369"/>
    </row>
    <row r="15" spans="1:25" ht="71.25" customHeight="1" thickBot="1">
      <c r="A15" s="248" t="s">
        <v>28</v>
      </c>
      <c r="B15" s="249" t="s">
        <v>79</v>
      </c>
      <c r="C15" s="289">
        <v>100</v>
      </c>
      <c r="D15" s="247">
        <v>8204258</v>
      </c>
      <c r="E15" s="247">
        <v>7753674</v>
      </c>
      <c r="F15" s="247">
        <v>373603</v>
      </c>
      <c r="G15" s="247">
        <v>190779</v>
      </c>
      <c r="H15" s="247">
        <v>15365</v>
      </c>
      <c r="I15" s="247">
        <v>4373699</v>
      </c>
      <c r="J15" s="247">
        <v>1883701</v>
      </c>
      <c r="K15" s="247">
        <v>1994051</v>
      </c>
      <c r="L15" s="247">
        <v>0</v>
      </c>
      <c r="M15" s="247">
        <v>3858387</v>
      </c>
      <c r="N15" s="247">
        <v>345775</v>
      </c>
      <c r="O15" s="247">
        <v>15208</v>
      </c>
      <c r="P15" s="247">
        <v>35662</v>
      </c>
      <c r="Q15" s="247">
        <v>8577861</v>
      </c>
      <c r="R15" s="247">
        <v>730472</v>
      </c>
      <c r="S15" s="247">
        <v>-707018</v>
      </c>
      <c r="T15" s="247">
        <v>199</v>
      </c>
      <c r="U15" s="247">
        <v>1049782</v>
      </c>
      <c r="V15" s="247">
        <v>730472</v>
      </c>
      <c r="W15" s="247">
        <v>1756800</v>
      </c>
      <c r="X15" s="247">
        <v>549404</v>
      </c>
      <c r="Y15" s="369"/>
    </row>
    <row r="16" spans="1:25" ht="77.25" customHeight="1">
      <c r="A16" s="244" t="s">
        <v>29</v>
      </c>
      <c r="B16" s="249" t="s">
        <v>80</v>
      </c>
      <c r="C16" s="370">
        <v>100</v>
      </c>
      <c r="D16" s="247">
        <v>234753</v>
      </c>
      <c r="E16" s="247">
        <v>113988</v>
      </c>
      <c r="F16" s="247">
        <v>117360</v>
      </c>
      <c r="G16" s="247">
        <v>52462</v>
      </c>
      <c r="H16" s="247">
        <v>16151</v>
      </c>
      <c r="I16" s="247">
        <v>311754</v>
      </c>
      <c r="J16" s="247">
        <v>304620</v>
      </c>
      <c r="K16" s="247">
        <v>6097</v>
      </c>
      <c r="L16" s="247">
        <v>1037</v>
      </c>
      <c r="M16" s="247">
        <v>13863</v>
      </c>
      <c r="N16" s="247">
        <v>26496</v>
      </c>
      <c r="O16" s="247">
        <v>5334</v>
      </c>
      <c r="P16" s="247">
        <v>6777</v>
      </c>
      <c r="Q16" s="247">
        <v>352113</v>
      </c>
      <c r="R16" s="247">
        <v>203134</v>
      </c>
      <c r="S16" s="247">
        <v>-4571</v>
      </c>
      <c r="T16" s="247">
        <v>44</v>
      </c>
      <c r="U16" s="247">
        <v>207116</v>
      </c>
      <c r="V16" s="247">
        <v>203134</v>
      </c>
      <c r="W16" s="247">
        <v>211687</v>
      </c>
      <c r="X16" s="247">
        <v>161212</v>
      </c>
      <c r="Y16" s="369"/>
    </row>
    <row r="17" spans="1:25" ht="48.75" customHeight="1">
      <c r="A17" s="248" t="s">
        <v>30</v>
      </c>
      <c r="B17" s="245" t="s">
        <v>81</v>
      </c>
      <c r="C17" s="370">
        <v>100</v>
      </c>
      <c r="D17" s="251">
        <v>788662</v>
      </c>
      <c r="E17" s="251">
        <v>788540</v>
      </c>
      <c r="F17" s="251">
        <v>148772</v>
      </c>
      <c r="G17" s="251">
        <v>37692</v>
      </c>
      <c r="H17" s="251">
        <v>41254</v>
      </c>
      <c r="I17" s="251">
        <v>914026</v>
      </c>
      <c r="J17" s="251">
        <v>340900</v>
      </c>
      <c r="K17" s="251">
        <v>568199</v>
      </c>
      <c r="L17" s="251">
        <v>4927</v>
      </c>
      <c r="M17" s="251">
        <v>0</v>
      </c>
      <c r="N17" s="251">
        <v>23408</v>
      </c>
      <c r="O17" s="251">
        <v>104</v>
      </c>
      <c r="P17" s="251">
        <v>7757</v>
      </c>
      <c r="Q17" s="251">
        <v>937434</v>
      </c>
      <c r="R17" s="251">
        <v>88997</v>
      </c>
      <c r="S17" s="251">
        <v>-20650</v>
      </c>
      <c r="T17" s="251">
        <v>56</v>
      </c>
      <c r="U17" s="251">
        <v>89215</v>
      </c>
      <c r="V17" s="252">
        <v>88997</v>
      </c>
      <c r="W17" s="251">
        <v>109865</v>
      </c>
      <c r="X17" s="251">
        <v>83633</v>
      </c>
      <c r="Y17" s="369"/>
    </row>
    <row r="18" spans="1:32" ht="89.25" customHeight="1" thickBot="1">
      <c r="A18" s="248" t="s">
        <v>31</v>
      </c>
      <c r="B18" s="245" t="s">
        <v>82</v>
      </c>
      <c r="C18" s="370">
        <v>100</v>
      </c>
      <c r="D18" s="251">
        <v>1113745</v>
      </c>
      <c r="E18" s="251">
        <v>1110095</v>
      </c>
      <c r="F18" s="251">
        <v>73196</v>
      </c>
      <c r="G18" s="251">
        <v>30554</v>
      </c>
      <c r="H18" s="251">
        <v>26637</v>
      </c>
      <c r="I18" s="251">
        <v>1051904</v>
      </c>
      <c r="J18" s="251">
        <v>248840</v>
      </c>
      <c r="K18" s="251">
        <v>646353</v>
      </c>
      <c r="L18" s="251">
        <v>12469</v>
      </c>
      <c r="M18" s="251">
        <v>107819</v>
      </c>
      <c r="N18" s="251">
        <v>27218</v>
      </c>
      <c r="O18" s="251">
        <v>599</v>
      </c>
      <c r="P18" s="251">
        <v>8269</v>
      </c>
      <c r="Q18" s="251">
        <v>1186941</v>
      </c>
      <c r="R18" s="251">
        <v>131538</v>
      </c>
      <c r="S18" s="251">
        <v>-68544</v>
      </c>
      <c r="T18" s="251">
        <v>70</v>
      </c>
      <c r="U18" s="251">
        <v>140874</v>
      </c>
      <c r="V18" s="251">
        <v>131538</v>
      </c>
      <c r="W18" s="251">
        <v>209418</v>
      </c>
      <c r="X18" s="251">
        <v>86163</v>
      </c>
      <c r="Y18" s="369"/>
      <c r="AF18" s="371"/>
    </row>
    <row r="19" spans="1:25" ht="62.25" customHeight="1">
      <c r="A19" s="244" t="s">
        <v>32</v>
      </c>
      <c r="B19" s="245" t="s">
        <v>83</v>
      </c>
      <c r="C19" s="370">
        <v>100</v>
      </c>
      <c r="D19" s="251">
        <v>33421</v>
      </c>
      <c r="E19" s="251">
        <v>16951</v>
      </c>
      <c r="F19" s="251">
        <v>233879</v>
      </c>
      <c r="G19" s="251">
        <v>17923</v>
      </c>
      <c r="H19" s="251">
        <v>169094</v>
      </c>
      <c r="I19" s="251">
        <v>231439</v>
      </c>
      <c r="J19" s="251">
        <v>58780</v>
      </c>
      <c r="K19" s="251">
        <v>164249</v>
      </c>
      <c r="L19" s="251">
        <v>8410</v>
      </c>
      <c r="M19" s="251">
        <v>0</v>
      </c>
      <c r="N19" s="251">
        <v>35861</v>
      </c>
      <c r="O19" s="251">
        <v>3429</v>
      </c>
      <c r="P19" s="251">
        <v>3756</v>
      </c>
      <c r="Q19" s="251">
        <v>267300</v>
      </c>
      <c r="R19" s="251">
        <v>119482</v>
      </c>
      <c r="S19" s="251">
        <v>34714</v>
      </c>
      <c r="T19" s="251">
        <v>72</v>
      </c>
      <c r="U19" s="251">
        <v>121159</v>
      </c>
      <c r="V19" s="251">
        <v>119482</v>
      </c>
      <c r="W19" s="251">
        <v>86445</v>
      </c>
      <c r="X19" s="251">
        <v>42175</v>
      </c>
      <c r="Y19" s="369"/>
    </row>
    <row r="20" spans="1:25" ht="91.5" customHeight="1">
      <c r="A20" s="248" t="s">
        <v>33</v>
      </c>
      <c r="B20" s="245" t="s">
        <v>84</v>
      </c>
      <c r="C20" s="370">
        <v>100</v>
      </c>
      <c r="D20" s="251">
        <v>140990</v>
      </c>
      <c r="E20" s="251">
        <v>140990</v>
      </c>
      <c r="F20" s="251">
        <v>636</v>
      </c>
      <c r="G20" s="251">
        <v>0</v>
      </c>
      <c r="H20" s="251">
        <v>0</v>
      </c>
      <c r="I20" s="251">
        <v>7692</v>
      </c>
      <c r="J20" s="251">
        <v>7372</v>
      </c>
      <c r="K20" s="251">
        <v>320</v>
      </c>
      <c r="L20" s="251">
        <v>0</v>
      </c>
      <c r="M20" s="251">
        <v>133934</v>
      </c>
      <c r="N20" s="251">
        <v>0</v>
      </c>
      <c r="O20" s="251">
        <v>0</v>
      </c>
      <c r="P20" s="251">
        <v>0</v>
      </c>
      <c r="Q20" s="251">
        <v>141626</v>
      </c>
      <c r="R20" s="251">
        <v>14678</v>
      </c>
      <c r="S20" s="251">
        <v>0</v>
      </c>
      <c r="T20" s="251">
        <v>19</v>
      </c>
      <c r="U20" s="251">
        <v>14676</v>
      </c>
      <c r="V20" s="251">
        <v>14676</v>
      </c>
      <c r="W20" s="251">
        <v>14676</v>
      </c>
      <c r="X20" s="251">
        <v>3669</v>
      </c>
      <c r="Y20" s="369"/>
    </row>
    <row r="21" spans="1:25" ht="66" customHeight="1" thickBot="1">
      <c r="A21" s="248" t="s">
        <v>34</v>
      </c>
      <c r="B21" s="245" t="s">
        <v>85</v>
      </c>
      <c r="C21" s="370">
        <v>100</v>
      </c>
      <c r="D21" s="252">
        <v>6254620</v>
      </c>
      <c r="E21" s="252">
        <v>6254620</v>
      </c>
      <c r="F21" s="252">
        <v>141434</v>
      </c>
      <c r="G21" s="252">
        <v>11186</v>
      </c>
      <c r="H21" s="252">
        <v>15905</v>
      </c>
      <c r="I21" s="252">
        <v>2994245</v>
      </c>
      <c r="J21" s="252">
        <v>1581592</v>
      </c>
      <c r="K21" s="252">
        <v>-335890</v>
      </c>
      <c r="L21" s="251">
        <v>0</v>
      </c>
      <c r="M21" s="251">
        <v>3372360</v>
      </c>
      <c r="N21" s="252">
        <v>29469</v>
      </c>
      <c r="O21" s="252">
        <v>2467</v>
      </c>
      <c r="P21" s="251">
        <v>1012</v>
      </c>
      <c r="Q21" s="252">
        <v>6396074</v>
      </c>
      <c r="R21" s="252">
        <v>18712</v>
      </c>
      <c r="S21" s="252">
        <v>-6701</v>
      </c>
      <c r="T21" s="251">
        <v>33</v>
      </c>
      <c r="U21" s="251">
        <v>44212</v>
      </c>
      <c r="V21" s="251">
        <v>18712</v>
      </c>
      <c r="W21" s="251">
        <v>50913</v>
      </c>
      <c r="X21" s="251">
        <v>47061</v>
      </c>
      <c r="Y21" s="369"/>
    </row>
    <row r="22" spans="1:25" ht="57.75" customHeight="1" thickBot="1">
      <c r="A22" s="244" t="s">
        <v>35</v>
      </c>
      <c r="B22" s="253" t="s">
        <v>86</v>
      </c>
      <c r="C22" s="370">
        <v>100</v>
      </c>
      <c r="D22" s="251">
        <v>982708</v>
      </c>
      <c r="E22" s="251">
        <v>982593</v>
      </c>
      <c r="F22" s="251">
        <v>66201</v>
      </c>
      <c r="G22" s="251">
        <v>10862</v>
      </c>
      <c r="H22" s="251">
        <v>27692</v>
      </c>
      <c r="I22" s="251">
        <v>831389</v>
      </c>
      <c r="J22" s="251">
        <v>10970</v>
      </c>
      <c r="K22" s="251">
        <v>902343</v>
      </c>
      <c r="L22" s="251">
        <v>925</v>
      </c>
      <c r="M22" s="251">
        <v>209053</v>
      </c>
      <c r="N22" s="251">
        <v>8467</v>
      </c>
      <c r="O22" s="251">
        <v>4</v>
      </c>
      <c r="P22" s="251">
        <v>535</v>
      </c>
      <c r="Q22" s="251">
        <v>1048909</v>
      </c>
      <c r="R22" s="251">
        <v>49116</v>
      </c>
      <c r="S22" s="251">
        <v>3060</v>
      </c>
      <c r="T22" s="251">
        <v>24</v>
      </c>
      <c r="U22" s="251">
        <v>53817</v>
      </c>
      <c r="V22" s="251">
        <v>49116</v>
      </c>
      <c r="W22" s="251">
        <v>50757</v>
      </c>
      <c r="X22" s="251">
        <v>36838</v>
      </c>
      <c r="Y22" s="369"/>
    </row>
    <row r="23" spans="1:25" ht="21" thickBot="1">
      <c r="A23" s="372"/>
      <c r="B23" s="373" t="s">
        <v>87</v>
      </c>
      <c r="C23" s="374"/>
      <c r="D23" s="375">
        <f aca="true" t="shared" si="0" ref="D23:X23">SUM(D10:D22)</f>
        <v>352631141</v>
      </c>
      <c r="E23" s="375">
        <f t="shared" si="0"/>
        <v>229281806</v>
      </c>
      <c r="F23" s="375">
        <f t="shared" si="0"/>
        <v>135143056</v>
      </c>
      <c r="G23" s="375">
        <f t="shared" si="0"/>
        <v>64437595</v>
      </c>
      <c r="H23" s="375">
        <f t="shared" si="0"/>
        <v>8641470</v>
      </c>
      <c r="I23" s="375">
        <f t="shared" si="0"/>
        <v>81689521</v>
      </c>
      <c r="J23" s="375">
        <f t="shared" si="0"/>
        <v>68244783</v>
      </c>
      <c r="K23" s="375">
        <f t="shared" si="0"/>
        <v>-15732691</v>
      </c>
      <c r="L23" s="375">
        <f t="shared" si="0"/>
        <v>960384</v>
      </c>
      <c r="M23" s="375">
        <f t="shared" si="0"/>
        <v>248695265</v>
      </c>
      <c r="N23" s="375">
        <f t="shared" si="0"/>
        <v>157389431</v>
      </c>
      <c r="O23" s="375">
        <f t="shared" si="0"/>
        <v>29156115</v>
      </c>
      <c r="P23" s="375">
        <f t="shared" si="0"/>
        <v>88752300</v>
      </c>
      <c r="Q23" s="375">
        <f t="shared" si="0"/>
        <v>487774217</v>
      </c>
      <c r="R23" s="375">
        <f t="shared" si="0"/>
        <v>51990768</v>
      </c>
      <c r="S23" s="375">
        <f t="shared" si="0"/>
        <v>-7174699</v>
      </c>
      <c r="T23" s="375">
        <f t="shared" si="0"/>
        <v>3382</v>
      </c>
      <c r="U23" s="375">
        <f t="shared" si="0"/>
        <v>62648605</v>
      </c>
      <c r="V23" s="376">
        <f t="shared" si="0"/>
        <v>51990826</v>
      </c>
      <c r="W23" s="376">
        <f t="shared" si="0"/>
        <v>69923314</v>
      </c>
      <c r="X23" s="376">
        <f t="shared" si="0"/>
        <v>47000272</v>
      </c>
      <c r="Y23" s="369">
        <v>0</v>
      </c>
    </row>
    <row r="24" spans="1:25" ht="2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9"/>
      <c r="W24" s="29"/>
      <c r="X24" s="29"/>
      <c r="Y24" s="29"/>
    </row>
    <row r="25" spans="2:11" ht="20.25">
      <c r="B25" s="540"/>
      <c r="C25" s="540"/>
      <c r="D25" s="540"/>
      <c r="E25" s="540"/>
      <c r="F25" s="540"/>
      <c r="G25" s="540"/>
      <c r="H25" s="540"/>
      <c r="I25" s="540"/>
      <c r="J25" s="540"/>
      <c r="K25" s="540"/>
    </row>
  </sheetData>
  <sheetProtection/>
  <mergeCells count="33">
    <mergeCell ref="H7:H8"/>
    <mergeCell ref="L7:L8"/>
    <mergeCell ref="Q1:V1"/>
    <mergeCell ref="A2:V2"/>
    <mergeCell ref="A3:V3"/>
    <mergeCell ref="A4:V4"/>
    <mergeCell ref="A6:A8"/>
    <mergeCell ref="Y6:Y8"/>
    <mergeCell ref="Q6:Q8"/>
    <mergeCell ref="R6:R8"/>
    <mergeCell ref="S6:S8"/>
    <mergeCell ref="T6:T8"/>
    <mergeCell ref="I6:I8"/>
    <mergeCell ref="K7:K8"/>
    <mergeCell ref="N6:N8"/>
    <mergeCell ref="M6:M8"/>
    <mergeCell ref="B6:B8"/>
    <mergeCell ref="O6:P6"/>
    <mergeCell ref="O7:O8"/>
    <mergeCell ref="G7:G8"/>
    <mergeCell ref="P7:P8"/>
    <mergeCell ref="F6:F8"/>
    <mergeCell ref="C6:C8"/>
    <mergeCell ref="B25:K25"/>
    <mergeCell ref="X6:X8"/>
    <mergeCell ref="D6:D8"/>
    <mergeCell ref="E6:E8"/>
    <mergeCell ref="J6:L6"/>
    <mergeCell ref="G6:H6"/>
    <mergeCell ref="U6:U8"/>
    <mergeCell ref="V6:V8"/>
    <mergeCell ref="W6:W8"/>
    <mergeCell ref="J7:J8"/>
  </mergeCells>
  <printOptions/>
  <pageMargins left="0.2" right="0.2" top="0.37" bottom="0.46" header="0.29" footer="0.5"/>
  <pageSetup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20">
      <selection activeCell="C11" sqref="C11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4" width="9.57421875" style="3" customWidth="1"/>
    <col min="5" max="5" width="11.57421875" style="3" customWidth="1"/>
    <col min="6" max="11" width="9.57421875" style="3" customWidth="1"/>
    <col min="12" max="12" width="11.140625" style="3" customWidth="1"/>
    <col min="13" max="14" width="9.57421875" style="3" customWidth="1"/>
    <col min="15" max="15" width="12.140625" style="3" customWidth="1"/>
    <col min="16" max="16" width="12.8515625" style="3" customWidth="1"/>
    <col min="17" max="17" width="13.8515625" style="3" customWidth="1"/>
    <col min="18" max="18" width="15.421875" style="3" customWidth="1"/>
    <col min="19" max="19" width="12.7109375" style="3" customWidth="1"/>
    <col min="20" max="20" width="10.8515625" style="3" bestFit="1" customWidth="1"/>
    <col min="21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88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89</v>
      </c>
      <c r="S5" s="29"/>
    </row>
    <row r="6" spans="1:19" ht="0.7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495" t="s">
        <v>61</v>
      </c>
    </row>
    <row r="8" spans="1:19" ht="148.5" customHeight="1" thickBot="1">
      <c r="A8" s="570"/>
      <c r="B8" s="571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496"/>
    </row>
    <row r="9" spans="1:19" s="38" customFormat="1" ht="15.75" customHeight="1" thickBot="1">
      <c r="A9" s="103">
        <v>1</v>
      </c>
      <c r="B9" s="103">
        <v>2</v>
      </c>
      <c r="C9" s="106">
        <v>3</v>
      </c>
      <c r="D9" s="105">
        <v>4</v>
      </c>
      <c r="E9" s="104">
        <v>5</v>
      </c>
      <c r="F9" s="105">
        <v>6</v>
      </c>
      <c r="G9" s="104">
        <v>7</v>
      </c>
      <c r="H9" s="104">
        <v>8</v>
      </c>
      <c r="I9" s="104">
        <v>9</v>
      </c>
      <c r="J9" s="104">
        <v>10</v>
      </c>
      <c r="K9" s="105">
        <v>11</v>
      </c>
      <c r="L9" s="104">
        <v>12</v>
      </c>
      <c r="M9" s="104">
        <v>13</v>
      </c>
      <c r="N9" s="104">
        <v>14</v>
      </c>
      <c r="O9" s="105">
        <v>15</v>
      </c>
      <c r="P9" s="107">
        <v>16</v>
      </c>
      <c r="Q9" s="105">
        <v>17</v>
      </c>
      <c r="R9" s="104">
        <v>18</v>
      </c>
      <c r="S9" s="104">
        <v>19</v>
      </c>
    </row>
    <row r="10" spans="1:19" ht="39" customHeight="1">
      <c r="A10" s="14" t="s">
        <v>23</v>
      </c>
      <c r="B10" s="377" t="s">
        <v>74</v>
      </c>
      <c r="C10" s="54">
        <v>1.4573394060203206</v>
      </c>
      <c r="D10" s="54">
        <v>11.118704912972012</v>
      </c>
      <c r="E10" s="55">
        <v>21010489</v>
      </c>
      <c r="F10" s="56">
        <v>0.9100614677853969</v>
      </c>
      <c r="G10" s="56">
        <v>273.4302151567405</v>
      </c>
      <c r="H10" s="56">
        <v>73.22123493461106</v>
      </c>
      <c r="I10" s="54">
        <v>0.5659659169315201</v>
      </c>
      <c r="J10" s="54">
        <v>0.9759155717549922</v>
      </c>
      <c r="K10" s="54">
        <v>1.3039665293801928</v>
      </c>
      <c r="L10" s="54">
        <v>0.7729532524778447</v>
      </c>
      <c r="M10" s="54">
        <v>0.15360951176281448</v>
      </c>
      <c r="N10" s="54">
        <v>0.49734233929200095</v>
      </c>
      <c r="O10" s="56">
        <v>-0.1773727909473643</v>
      </c>
      <c r="P10" s="56">
        <v>-0.5742808356342172</v>
      </c>
      <c r="Q10" s="56">
        <v>-0.33561395502659463</v>
      </c>
      <c r="R10" s="57">
        <v>-1.154699269022105</v>
      </c>
      <c r="S10" s="54">
        <v>0.7668908499325704</v>
      </c>
    </row>
    <row r="11" spans="1:19" ht="24" customHeight="1">
      <c r="A11" s="81" t="s">
        <v>24</v>
      </c>
      <c r="B11" s="377" t="s">
        <v>75</v>
      </c>
      <c r="C11" s="54">
        <v>0.01169507430614413</v>
      </c>
      <c r="D11" s="54">
        <v>0.8972433764066773</v>
      </c>
      <c r="E11" s="55">
        <v>-2976681</v>
      </c>
      <c r="F11" s="56">
        <v>-0.11452480597276433</v>
      </c>
      <c r="G11" s="56">
        <v>593.7535162825596</v>
      </c>
      <c r="H11" s="56">
        <v>85.58565864489674</v>
      </c>
      <c r="I11" s="54">
        <v>0.17956753076701848</v>
      </c>
      <c r="J11" s="54">
        <v>0.8393485899797835</v>
      </c>
      <c r="K11" s="54">
        <v>0.2188693615879139</v>
      </c>
      <c r="L11" s="54">
        <v>0.20981030421470692</v>
      </c>
      <c r="M11" s="54">
        <v>0.18156275764312385</v>
      </c>
      <c r="N11" s="54">
        <v>1.032404634075359</v>
      </c>
      <c r="O11" s="56">
        <v>-2.6793016830601046</v>
      </c>
      <c r="P11" s="56">
        <v>-15.235081850399066</v>
      </c>
      <c r="Q11" s="56">
        <v>-15.459400876588198</v>
      </c>
      <c r="R11" s="57">
        <v>-14.756890222644046</v>
      </c>
      <c r="S11" s="54">
        <v>4.568935518178167</v>
      </c>
    </row>
    <row r="12" spans="1:19" ht="34.5" customHeight="1" thickBot="1">
      <c r="A12" s="81" t="s">
        <v>25</v>
      </c>
      <c r="B12" s="377" t="s">
        <v>76</v>
      </c>
      <c r="C12" s="54">
        <v>0.12685222517432707</v>
      </c>
      <c r="D12" s="54">
        <v>3.7524029414026296</v>
      </c>
      <c r="E12" s="55">
        <v>43526368</v>
      </c>
      <c r="F12" s="56">
        <v>0.733504099741963</v>
      </c>
      <c r="G12" s="56">
        <v>14.450029929060037</v>
      </c>
      <c r="H12" s="56">
        <v>12.625623547688585</v>
      </c>
      <c r="I12" s="54">
        <v>0.7671508688785664</v>
      </c>
      <c r="J12" s="54">
        <v>0.7671508688785664</v>
      </c>
      <c r="K12" s="54">
        <v>3.294626289494239</v>
      </c>
      <c r="L12" s="54">
        <v>6.076142425607258</v>
      </c>
      <c r="M12" s="54">
        <v>0.0003655363846293983</v>
      </c>
      <c r="N12" s="54">
        <v>0.0004156732369796404</v>
      </c>
      <c r="O12" s="56">
        <v>-1.49688478652237</v>
      </c>
      <c r="P12" s="56">
        <v>-1.7021970199496523</v>
      </c>
      <c r="Q12" s="56">
        <v>-2.0426819706669317</v>
      </c>
      <c r="R12" s="57">
        <v>-4095.0363615375736</v>
      </c>
      <c r="S12" s="54">
        <v>0.3035245615530831</v>
      </c>
    </row>
    <row r="13" spans="1:19" ht="27.75" customHeight="1">
      <c r="A13" s="14" t="s">
        <v>26</v>
      </c>
      <c r="B13" s="377" t="s">
        <v>77</v>
      </c>
      <c r="C13" s="54">
        <v>0.2211213161853287</v>
      </c>
      <c r="D13" s="54">
        <v>0.8842135444216973</v>
      </c>
      <c r="E13" s="55">
        <v>-1543846</v>
      </c>
      <c r="F13" s="56">
        <v>-0.13094852064727253</v>
      </c>
      <c r="G13" s="56">
        <v>476.5862912570336</v>
      </c>
      <c r="H13" s="56">
        <v>82.65654221816705</v>
      </c>
      <c r="I13" s="54">
        <v>0.28575449206339026</v>
      </c>
      <c r="J13" s="54">
        <v>0.803854420787276</v>
      </c>
      <c r="K13" s="54">
        <v>0.4000788088803092</v>
      </c>
      <c r="L13" s="54">
        <v>0.34571309710628617</v>
      </c>
      <c r="M13" s="54">
        <v>0.03765804512949654</v>
      </c>
      <c r="N13" s="54">
        <v>0.21691048486032954</v>
      </c>
      <c r="O13" s="56">
        <v>0.12436190255814196</v>
      </c>
      <c r="P13" s="56">
        <v>0.7163250373002108</v>
      </c>
      <c r="Q13" s="56">
        <v>0.4260543172536323</v>
      </c>
      <c r="R13" s="57">
        <v>3.3023993181401923</v>
      </c>
      <c r="S13" s="54">
        <v>2.4995075415233203</v>
      </c>
    </row>
    <row r="14" spans="1:19" ht="30" customHeight="1">
      <c r="A14" s="81" t="s">
        <v>27</v>
      </c>
      <c r="B14" s="377" t="s">
        <v>78</v>
      </c>
      <c r="C14" s="54">
        <v>0.00010542855508060828</v>
      </c>
      <c r="D14" s="54">
        <v>0.14249623195034958</v>
      </c>
      <c r="E14" s="55">
        <v>-82921092</v>
      </c>
      <c r="F14" s="56">
        <v>-6.01772942563445</v>
      </c>
      <c r="G14" s="56">
        <v>382.1820658494361</v>
      </c>
      <c r="H14" s="56">
        <v>79.26094579568507</v>
      </c>
      <c r="I14" s="54">
        <v>-1.2300288059790516</v>
      </c>
      <c r="J14" s="54">
        <v>-0.4554107094944864</v>
      </c>
      <c r="K14" s="54">
        <v>-0.5515752992432897</v>
      </c>
      <c r="L14" s="54">
        <v>-1.5518724809943079</v>
      </c>
      <c r="M14" s="54">
        <v>0</v>
      </c>
      <c r="N14" s="54">
        <v>0</v>
      </c>
      <c r="O14" s="56">
        <v>-0.37999720414798205</v>
      </c>
      <c r="P14" s="56">
        <v>-1.8379692922437427</v>
      </c>
      <c r="Q14" s="56">
        <v>0.3109254189636387</v>
      </c>
      <c r="R14" s="378">
        <v>-254106</v>
      </c>
      <c r="S14" s="54">
        <v>-1.8129890902872325</v>
      </c>
    </row>
    <row r="15" spans="1:19" ht="38.25" customHeight="1" thickBot="1">
      <c r="A15" s="81" t="s">
        <v>28</v>
      </c>
      <c r="B15" s="379" t="s">
        <v>79</v>
      </c>
      <c r="C15" s="54">
        <v>0.04443641096088497</v>
      </c>
      <c r="D15" s="54">
        <v>1.0804800809775144</v>
      </c>
      <c r="E15" s="55">
        <v>27828</v>
      </c>
      <c r="F15" s="56">
        <v>0.07448548325361413</v>
      </c>
      <c r="G15" s="56">
        <v>2195.9829016362287</v>
      </c>
      <c r="H15" s="56">
        <v>95.64456686812714</v>
      </c>
      <c r="I15" s="54">
        <v>0.5098822422046708</v>
      </c>
      <c r="J15" s="54">
        <v>0.959689834097335</v>
      </c>
      <c r="K15" s="54">
        <v>1.040325991243915</v>
      </c>
      <c r="L15" s="54">
        <v>0.533101104328996</v>
      </c>
      <c r="M15" s="54">
        <v>0.08409894997774257</v>
      </c>
      <c r="N15" s="54">
        <v>2.0065128326976613</v>
      </c>
      <c r="O15" s="56">
        <v>-8.139870031344609</v>
      </c>
      <c r="P15" s="56">
        <v>-194.20877048651218</v>
      </c>
      <c r="Q15" s="56">
        <v>-16.165218502690742</v>
      </c>
      <c r="R15" s="57">
        <v>-96.78919931222552</v>
      </c>
      <c r="S15" s="54">
        <v>0.9612371587528086</v>
      </c>
    </row>
    <row r="16" spans="1:19" ht="30.75" customHeight="1">
      <c r="A16" s="14" t="s">
        <v>29</v>
      </c>
      <c r="B16" s="379" t="s">
        <v>80</v>
      </c>
      <c r="C16" s="54">
        <v>0.6095637077294686</v>
      </c>
      <c r="D16" s="54">
        <v>4.429347826086956</v>
      </c>
      <c r="E16" s="55">
        <v>90864</v>
      </c>
      <c r="F16" s="56">
        <v>0.7742331288343558</v>
      </c>
      <c r="G16" s="56">
        <v>200.02811860940696</v>
      </c>
      <c r="H16" s="56">
        <v>66.6697906637926</v>
      </c>
      <c r="I16" s="54">
        <v>0.8853805454498982</v>
      </c>
      <c r="J16" s="54">
        <v>0.9247514292286851</v>
      </c>
      <c r="K16" s="54">
        <v>7.724522411358062</v>
      </c>
      <c r="L16" s="54">
        <v>1.3280085877496772</v>
      </c>
      <c r="M16" s="54">
        <v>0.5771106398151055</v>
      </c>
      <c r="N16" s="54">
        <v>1.6117716602595382</v>
      </c>
      <c r="O16" s="56">
        <v>-1.2986367297423609</v>
      </c>
      <c r="P16" s="56">
        <v>-3.6268710600127747</v>
      </c>
      <c r="Q16" s="56">
        <v>-1.466220160767785</v>
      </c>
      <c r="R16" s="57">
        <v>-2.2502387586519244</v>
      </c>
      <c r="S16" s="54">
        <v>0.12945784175984912</v>
      </c>
    </row>
    <row r="17" spans="1:19" ht="39.75" customHeight="1">
      <c r="A17" s="81" t="s">
        <v>30</v>
      </c>
      <c r="B17" s="377" t="s">
        <v>81</v>
      </c>
      <c r="C17" s="54">
        <v>1.7623889268626112</v>
      </c>
      <c r="D17" s="54">
        <v>6.355604921394395</v>
      </c>
      <c r="E17" s="55">
        <v>125364</v>
      </c>
      <c r="F17" s="56">
        <v>0.8426585647836958</v>
      </c>
      <c r="G17" s="56">
        <v>530.1145376818218</v>
      </c>
      <c r="H17" s="56">
        <v>84.12986940947309</v>
      </c>
      <c r="I17" s="54">
        <v>0.9750297087581632</v>
      </c>
      <c r="J17" s="54">
        <v>0.9750297087581632</v>
      </c>
      <c r="K17" s="54">
        <v>39.04759056732741</v>
      </c>
      <c r="L17" s="54">
        <v>1.1589578298434564</v>
      </c>
      <c r="M17" s="54">
        <v>0.09307128873569373</v>
      </c>
      <c r="N17" s="54">
        <v>0.5321641273410032</v>
      </c>
      <c r="O17" s="56">
        <v>-2.1595358409745</v>
      </c>
      <c r="P17" s="56">
        <v>-12.347819847401277</v>
      </c>
      <c r="Q17" s="56">
        <v>-2.2592355140882208</v>
      </c>
      <c r="R17" s="57">
        <v>-23.203029315594907</v>
      </c>
      <c r="S17" s="54">
        <v>0.02560977477664749</v>
      </c>
    </row>
    <row r="18" spans="1:19" ht="79.5" customHeight="1" thickBot="1">
      <c r="A18" s="81" t="s">
        <v>31</v>
      </c>
      <c r="B18" s="377" t="s">
        <v>82</v>
      </c>
      <c r="C18" s="54">
        <v>0.978653832022926</v>
      </c>
      <c r="D18" s="54">
        <v>2.6892497611874493</v>
      </c>
      <c r="E18" s="55">
        <v>45978</v>
      </c>
      <c r="F18" s="56">
        <v>0.6281490791846549</v>
      </c>
      <c r="G18" s="56">
        <v>1521.592709984152</v>
      </c>
      <c r="H18" s="56">
        <v>93.83322338684063</v>
      </c>
      <c r="I18" s="54">
        <v>0.886231076355101</v>
      </c>
      <c r="J18" s="54">
        <v>0.9770687843793415</v>
      </c>
      <c r="K18" s="54">
        <v>7.7897465139184074</v>
      </c>
      <c r="L18" s="54">
        <v>0.944474722669911</v>
      </c>
      <c r="M18" s="54">
        <v>0.10825566964153446</v>
      </c>
      <c r="N18" s="54">
        <v>1.3652172559276385</v>
      </c>
      <c r="O18" s="56">
        <v>-5.641165761916205</v>
      </c>
      <c r="P18" s="56">
        <v>-71.14100228854328</v>
      </c>
      <c r="Q18" s="56">
        <v>-6.516183986371379</v>
      </c>
      <c r="R18" s="57">
        <v>-52.109656525110616</v>
      </c>
      <c r="S18" s="54">
        <v>0.12837388202725725</v>
      </c>
    </row>
    <row r="19" spans="1:19" ht="27.75" customHeight="1">
      <c r="A19" s="14" t="s">
        <v>32</v>
      </c>
      <c r="B19" s="377" t="s">
        <v>83</v>
      </c>
      <c r="C19" s="54">
        <v>4.715261704916204</v>
      </c>
      <c r="D19" s="54">
        <v>6.521820361953097</v>
      </c>
      <c r="E19" s="55">
        <v>198018</v>
      </c>
      <c r="F19" s="56">
        <v>0.8466685764861317</v>
      </c>
      <c r="G19" s="56">
        <v>14.289867837642541</v>
      </c>
      <c r="H19" s="56">
        <v>12.503179947624393</v>
      </c>
      <c r="I19" s="54">
        <v>0.8658398802843247</v>
      </c>
      <c r="J19" s="54">
        <v>0.8658398802843247</v>
      </c>
      <c r="K19" s="54">
        <v>6.453779872284654</v>
      </c>
      <c r="L19" s="54">
        <v>6.924957362137578</v>
      </c>
      <c r="M19" s="54">
        <v>0.48800032674399607</v>
      </c>
      <c r="N19" s="54">
        <v>0.5643650173231842</v>
      </c>
      <c r="O19" s="56">
        <v>14.178238849861133</v>
      </c>
      <c r="P19" s="56">
        <v>16.396919378113036</v>
      </c>
      <c r="Q19" s="56">
        <v>14.999200653303893</v>
      </c>
      <c r="R19" s="57">
        <v>29.05374868180981</v>
      </c>
      <c r="S19" s="54">
        <v>0.15494795604889408</v>
      </c>
    </row>
    <row r="20" spans="1:19" ht="31.5" customHeight="1">
      <c r="A20" s="81" t="s">
        <v>33</v>
      </c>
      <c r="B20" s="377" t="s">
        <v>84</v>
      </c>
      <c r="C20" s="54">
        <v>0</v>
      </c>
      <c r="D20" s="54">
        <v>636</v>
      </c>
      <c r="E20" s="55">
        <v>636</v>
      </c>
      <c r="F20" s="56">
        <v>1</v>
      </c>
      <c r="G20" s="56">
        <v>22168.23899371069</v>
      </c>
      <c r="H20" s="56">
        <v>99.55092991399884</v>
      </c>
      <c r="I20" s="54">
        <v>0.05431206134466835</v>
      </c>
      <c r="J20" s="54">
        <v>1</v>
      </c>
      <c r="K20" s="54">
        <v>0.05743127211910344</v>
      </c>
      <c r="L20" s="54">
        <v>0.0545570607844528</v>
      </c>
      <c r="M20" s="54">
        <v>0.10187608015158561</v>
      </c>
      <c r="N20" s="54">
        <v>21.71301775147929</v>
      </c>
      <c r="O20" s="56">
        <v>0</v>
      </c>
      <c r="P20" s="56">
        <v>0</v>
      </c>
      <c r="Q20" s="56">
        <v>0</v>
      </c>
      <c r="R20" s="57">
        <v>0</v>
      </c>
      <c r="S20" s="54">
        <v>17.412116484659386</v>
      </c>
    </row>
    <row r="21" spans="1:19" ht="34.5" customHeight="1" thickBot="1">
      <c r="A21" s="81" t="s">
        <v>34</v>
      </c>
      <c r="B21" s="377" t="s">
        <v>85</v>
      </c>
      <c r="C21" s="54">
        <v>0.5397197054531881</v>
      </c>
      <c r="D21" s="54">
        <v>4.799416335810513</v>
      </c>
      <c r="E21" s="55">
        <v>111965</v>
      </c>
      <c r="F21" s="56">
        <v>0.7916413309388125</v>
      </c>
      <c r="G21" s="56">
        <v>4422.28884143841</v>
      </c>
      <c r="H21" s="56">
        <v>97.78873036406509</v>
      </c>
      <c r="I21" s="54">
        <v>0.46813795462654123</v>
      </c>
      <c r="J21" s="54">
        <v>0.995392642424087</v>
      </c>
      <c r="K21" s="54">
        <v>0.8801868053920405</v>
      </c>
      <c r="L21" s="54">
        <v>0.47872532623884423</v>
      </c>
      <c r="M21" s="54">
        <v>0.0029237120831089223</v>
      </c>
      <c r="N21" s="54">
        <v>0.12864636686764797</v>
      </c>
      <c r="O21" s="56">
        <v>-0.10470176714895728</v>
      </c>
      <c r="P21" s="56">
        <v>-4.606986449231023</v>
      </c>
      <c r="Q21" s="56">
        <v>-0.22379598195872416</v>
      </c>
      <c r="R21" s="57">
        <v>-35.81124412141941</v>
      </c>
      <c r="S21" s="54">
        <v>1.1361224615888146</v>
      </c>
    </row>
    <row r="22" spans="1:19" ht="30" customHeight="1">
      <c r="A22" s="14" t="s">
        <v>35</v>
      </c>
      <c r="B22" s="43" t="s">
        <v>86</v>
      </c>
      <c r="C22" s="54">
        <v>3.2705798984291956</v>
      </c>
      <c r="D22" s="54">
        <v>7.818707924884847</v>
      </c>
      <c r="E22" s="55">
        <v>57734</v>
      </c>
      <c r="F22" s="56">
        <v>0.8721016298847449</v>
      </c>
      <c r="G22" s="56">
        <v>1484.4307487802298</v>
      </c>
      <c r="H22" s="56">
        <v>93.68858499641055</v>
      </c>
      <c r="I22" s="54">
        <v>0.7926226202654377</v>
      </c>
      <c r="J22" s="54">
        <v>0.9919278030791995</v>
      </c>
      <c r="K22" s="54">
        <v>3.822126700993012</v>
      </c>
      <c r="L22" s="54">
        <v>0.8460183492960269</v>
      </c>
      <c r="M22" s="54">
        <v>0.04680535980262387</v>
      </c>
      <c r="N22" s="54">
        <v>0.7668683399039775</v>
      </c>
      <c r="O22" s="56">
        <v>0.29160436720422883</v>
      </c>
      <c r="P22" s="56">
        <v>4.777704047777041</v>
      </c>
      <c r="Q22" s="56">
        <v>0.3680587546864344</v>
      </c>
      <c r="R22" s="57">
        <v>6.230149034937699</v>
      </c>
      <c r="S22" s="54">
        <v>0.2616344454882131</v>
      </c>
    </row>
    <row r="23" spans="1:19" ht="21" customHeight="1" thickBot="1">
      <c r="A23" s="34"/>
      <c r="B23" s="35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</sheetData>
  <sheetProtection/>
  <mergeCells count="25">
    <mergeCell ref="A2:S2"/>
    <mergeCell ref="A3:S3"/>
    <mergeCell ref="A4:S4"/>
    <mergeCell ref="A6:A8"/>
    <mergeCell ref="B6:B8"/>
    <mergeCell ref="L6:N6"/>
    <mergeCell ref="F6:F8"/>
    <mergeCell ref="G6:J6"/>
    <mergeCell ref="O6:O8"/>
    <mergeCell ref="S7:S8"/>
    <mergeCell ref="G7:G8"/>
    <mergeCell ref="H7:H8"/>
    <mergeCell ref="K6:K8"/>
    <mergeCell ref="P6:P8"/>
    <mergeCell ref="Q6:Q8"/>
    <mergeCell ref="E6:E8"/>
    <mergeCell ref="C6:C8"/>
    <mergeCell ref="D6:D8"/>
    <mergeCell ref="R6:S6"/>
    <mergeCell ref="I7:I8"/>
    <mergeCell ref="J7:J8"/>
    <mergeCell ref="L7:L8"/>
    <mergeCell ref="M7:M8"/>
    <mergeCell ref="N7:N8"/>
    <mergeCell ref="R7:R8"/>
  </mergeCells>
  <printOptions/>
  <pageMargins left="0.2" right="0.24" top="0.31" bottom="0.22" header="0.2" footer="0.22"/>
  <pageSetup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18"/>
  <sheetViews>
    <sheetView zoomScalePageLayoutView="0" workbookViewId="0" topLeftCell="S10">
      <selection activeCell="Y18" sqref="Y18"/>
    </sheetView>
  </sheetViews>
  <sheetFormatPr defaultColWidth="9.140625" defaultRowHeight="12.75"/>
  <cols>
    <col min="1" max="1" width="3.8515625" style="3" customWidth="1"/>
    <col min="2" max="2" width="20.57421875" style="3" customWidth="1"/>
    <col min="3" max="3" width="5.421875" style="3" customWidth="1"/>
    <col min="4" max="4" width="11.8515625" style="3" customWidth="1"/>
    <col min="5" max="5" width="8.8515625" style="3" customWidth="1"/>
    <col min="6" max="6" width="10.28125" style="3" customWidth="1"/>
    <col min="7" max="7" width="9.421875" style="3" customWidth="1"/>
    <col min="8" max="8" width="9.57421875" style="3" customWidth="1"/>
    <col min="9" max="9" width="9.7109375" style="3" customWidth="1"/>
    <col min="10" max="10" width="9.140625" style="3" customWidth="1"/>
    <col min="11" max="11" width="8.7109375" style="3" customWidth="1"/>
    <col min="12" max="12" width="8.421875" style="3" customWidth="1"/>
    <col min="13" max="14" width="8.8515625" style="3" customWidth="1"/>
    <col min="15" max="16" width="8.140625" style="3" customWidth="1"/>
    <col min="17" max="17" width="10.00390625" style="3" customWidth="1"/>
    <col min="18" max="18" width="8.7109375" style="3" customWidth="1"/>
    <col min="19" max="19" width="9.28125" style="3" customWidth="1"/>
    <col min="20" max="20" width="5.8515625" style="3" customWidth="1"/>
    <col min="21" max="21" width="10.28125" style="3" customWidth="1"/>
    <col min="22" max="22" width="11.8515625" style="3" customWidth="1"/>
    <col min="23" max="23" width="10.140625" style="3" customWidth="1"/>
    <col min="24" max="24" width="12.57421875" style="3" customWidth="1"/>
    <col min="25" max="25" width="6.8515625" style="3" customWidth="1"/>
    <col min="26" max="28" width="12.00390625" style="3" customWidth="1"/>
    <col min="29" max="29" width="9.140625" style="3" customWidth="1"/>
    <col min="30" max="30" width="11.28125" style="3" bestFit="1" customWidth="1"/>
    <col min="31" max="16384" width="9.140625" style="3" customWidth="1"/>
  </cols>
  <sheetData>
    <row r="1" spans="1:25" ht="45" customHeight="1">
      <c r="A1" s="5"/>
      <c r="B1" s="5"/>
      <c r="C1" s="5"/>
      <c r="D1" s="5"/>
      <c r="E1" s="5"/>
      <c r="F1" s="5"/>
      <c r="G1" s="5"/>
      <c r="H1" s="5"/>
      <c r="I1" s="5" t="s">
        <v>171</v>
      </c>
      <c r="J1" s="5"/>
      <c r="K1" s="5"/>
      <c r="L1" s="5"/>
      <c r="M1" s="5"/>
      <c r="N1" s="5"/>
      <c r="O1" s="5"/>
      <c r="P1" s="5"/>
      <c r="Q1" s="597"/>
      <c r="R1" s="597"/>
      <c r="S1" s="597"/>
      <c r="T1" s="597"/>
      <c r="U1" s="597"/>
      <c r="V1" s="597"/>
      <c r="W1" s="164"/>
      <c r="X1" s="164"/>
      <c r="Y1" s="164"/>
    </row>
    <row r="2" spans="1:25" ht="18.75" customHeight="1">
      <c r="A2" s="598" t="s">
        <v>0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165"/>
      <c r="X2" s="165"/>
      <c r="Y2" s="165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599" t="s">
        <v>101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166"/>
      <c r="X4" s="166"/>
      <c r="Y4" s="166"/>
    </row>
    <row r="5" spans="1:25" ht="18" thickBot="1">
      <c r="A5" s="5"/>
      <c r="B5" s="5" t="s">
        <v>224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8" t="s">
        <v>176</v>
      </c>
      <c r="Y5" s="5"/>
    </row>
    <row r="6" spans="1:25" ht="27.75" customHeight="1" thickTop="1">
      <c r="A6" s="591" t="s">
        <v>2</v>
      </c>
      <c r="B6" s="594" t="s">
        <v>3</v>
      </c>
      <c r="C6" s="584" t="s">
        <v>4</v>
      </c>
      <c r="D6" s="588" t="s">
        <v>5</v>
      </c>
      <c r="E6" s="587" t="s">
        <v>6</v>
      </c>
      <c r="F6" s="588" t="s">
        <v>7</v>
      </c>
      <c r="G6" s="590" t="s">
        <v>8</v>
      </c>
      <c r="H6" s="590"/>
      <c r="I6" s="588" t="s">
        <v>9</v>
      </c>
      <c r="J6" s="590" t="s">
        <v>8</v>
      </c>
      <c r="K6" s="590"/>
      <c r="L6" s="590"/>
      <c r="M6" s="588" t="s">
        <v>10</v>
      </c>
      <c r="N6" s="574" t="s">
        <v>11</v>
      </c>
      <c r="O6" s="586" t="s">
        <v>8</v>
      </c>
      <c r="P6" s="586"/>
      <c r="Q6" s="584" t="s">
        <v>12</v>
      </c>
      <c r="R6" s="574" t="s">
        <v>13</v>
      </c>
      <c r="S6" s="582" t="s">
        <v>14</v>
      </c>
      <c r="T6" s="574" t="s">
        <v>15</v>
      </c>
      <c r="U6" s="582" t="s">
        <v>149</v>
      </c>
      <c r="V6" s="574" t="s">
        <v>150</v>
      </c>
      <c r="W6" s="574" t="s">
        <v>151</v>
      </c>
      <c r="X6" s="574" t="s">
        <v>152</v>
      </c>
      <c r="Y6" s="574" t="s">
        <v>156</v>
      </c>
    </row>
    <row r="7" spans="1:25" ht="282.75" customHeight="1">
      <c r="A7" s="592"/>
      <c r="B7" s="595"/>
      <c r="C7" s="585"/>
      <c r="D7" s="589"/>
      <c r="E7" s="579"/>
      <c r="F7" s="589"/>
      <c r="G7" s="576" t="s">
        <v>16</v>
      </c>
      <c r="H7" s="578" t="s">
        <v>17</v>
      </c>
      <c r="I7" s="589"/>
      <c r="J7" s="576" t="s">
        <v>18</v>
      </c>
      <c r="K7" s="576" t="s">
        <v>19</v>
      </c>
      <c r="L7" s="578" t="s">
        <v>20</v>
      </c>
      <c r="M7" s="589"/>
      <c r="N7" s="575"/>
      <c r="O7" s="580" t="s">
        <v>21</v>
      </c>
      <c r="P7" s="580" t="s">
        <v>22</v>
      </c>
      <c r="Q7" s="585"/>
      <c r="R7" s="575"/>
      <c r="S7" s="583"/>
      <c r="T7" s="575"/>
      <c r="U7" s="583"/>
      <c r="V7" s="575"/>
      <c r="W7" s="575"/>
      <c r="X7" s="575"/>
      <c r="Y7" s="575"/>
    </row>
    <row r="8" spans="1:25" ht="148.5" customHeight="1" thickBot="1">
      <c r="A8" s="593"/>
      <c r="B8" s="596"/>
      <c r="C8" s="585"/>
      <c r="D8" s="589"/>
      <c r="E8" s="579"/>
      <c r="F8" s="589"/>
      <c r="G8" s="577"/>
      <c r="H8" s="579"/>
      <c r="I8" s="589"/>
      <c r="J8" s="577"/>
      <c r="K8" s="577"/>
      <c r="L8" s="579"/>
      <c r="M8" s="589"/>
      <c r="N8" s="575"/>
      <c r="O8" s="581"/>
      <c r="P8" s="581"/>
      <c r="Q8" s="585"/>
      <c r="R8" s="575"/>
      <c r="S8" s="583"/>
      <c r="T8" s="575"/>
      <c r="U8" s="583"/>
      <c r="V8" s="575"/>
      <c r="W8" s="575"/>
      <c r="X8" s="575"/>
      <c r="Y8" s="575"/>
    </row>
    <row r="9" spans="1:25" s="38" customFormat="1" ht="15.75" customHeight="1" thickTop="1">
      <c r="A9" s="167">
        <v>1</v>
      </c>
      <c r="B9" s="168">
        <v>2</v>
      </c>
      <c r="C9" s="169">
        <v>3</v>
      </c>
      <c r="D9" s="170">
        <v>4</v>
      </c>
      <c r="E9" s="171">
        <v>5</v>
      </c>
      <c r="F9" s="170">
        <v>6</v>
      </c>
      <c r="G9" s="171">
        <v>7</v>
      </c>
      <c r="H9" s="171">
        <v>8</v>
      </c>
      <c r="I9" s="170">
        <v>9</v>
      </c>
      <c r="J9" s="171">
        <v>10</v>
      </c>
      <c r="K9" s="171">
        <v>11</v>
      </c>
      <c r="L9" s="171">
        <v>12</v>
      </c>
      <c r="M9" s="170">
        <v>13</v>
      </c>
      <c r="N9" s="170">
        <v>14</v>
      </c>
      <c r="O9" s="171">
        <v>15</v>
      </c>
      <c r="P9" s="171">
        <v>16</v>
      </c>
      <c r="Q9" s="168">
        <v>17</v>
      </c>
      <c r="R9" s="170">
        <v>18</v>
      </c>
      <c r="S9" s="168">
        <v>19</v>
      </c>
      <c r="T9" s="170">
        <v>20</v>
      </c>
      <c r="U9" s="168">
        <v>21</v>
      </c>
      <c r="V9" s="170">
        <v>22</v>
      </c>
      <c r="W9" s="170">
        <v>23</v>
      </c>
      <c r="X9" s="170">
        <v>24</v>
      </c>
      <c r="Y9" s="170">
        <v>25</v>
      </c>
    </row>
    <row r="10" spans="1:25" ht="51" customHeight="1">
      <c r="A10" s="17" t="s">
        <v>23</v>
      </c>
      <c r="B10" s="43" t="s">
        <v>172</v>
      </c>
      <c r="C10" s="1">
        <v>80</v>
      </c>
      <c r="D10" s="255">
        <v>146914</v>
      </c>
      <c r="E10" s="255">
        <v>117495</v>
      </c>
      <c r="F10" s="255">
        <v>23727</v>
      </c>
      <c r="G10" s="255">
        <v>106</v>
      </c>
      <c r="H10" s="255">
        <v>58</v>
      </c>
      <c r="I10" s="255">
        <v>96652</v>
      </c>
      <c r="J10" s="255">
        <v>2465</v>
      </c>
      <c r="K10" s="255">
        <v>-23915</v>
      </c>
      <c r="L10" s="255">
        <v>620</v>
      </c>
      <c r="M10" s="255">
        <v>29371</v>
      </c>
      <c r="N10" s="255">
        <v>44618</v>
      </c>
      <c r="O10" s="255">
        <v>0</v>
      </c>
      <c r="P10" s="255">
        <v>962</v>
      </c>
      <c r="Q10" s="255">
        <v>170641</v>
      </c>
      <c r="R10" s="255">
        <v>0</v>
      </c>
      <c r="S10" s="255">
        <v>-475</v>
      </c>
      <c r="T10" s="255">
        <v>2</v>
      </c>
      <c r="U10" s="255">
        <v>0</v>
      </c>
      <c r="V10" s="255">
        <v>0</v>
      </c>
      <c r="W10" s="255">
        <v>475</v>
      </c>
      <c r="X10" s="255">
        <v>475</v>
      </c>
      <c r="Y10" s="255">
        <v>0</v>
      </c>
    </row>
    <row r="11" spans="1:25" ht="42" customHeight="1">
      <c r="A11" s="17" t="s">
        <v>24</v>
      </c>
      <c r="B11" s="43" t="s">
        <v>173</v>
      </c>
      <c r="C11" s="1">
        <v>100</v>
      </c>
      <c r="D11" s="255">
        <v>360957</v>
      </c>
      <c r="E11" s="255">
        <v>342331</v>
      </c>
      <c r="F11" s="255">
        <v>49729</v>
      </c>
      <c r="G11" s="255">
        <v>21673</v>
      </c>
      <c r="H11" s="255">
        <v>988</v>
      </c>
      <c r="I11" s="255">
        <v>189923</v>
      </c>
      <c r="J11" s="255">
        <v>71030</v>
      </c>
      <c r="K11" s="255">
        <v>128423</v>
      </c>
      <c r="L11" s="255">
        <v>16489</v>
      </c>
      <c r="M11" s="255">
        <v>111062</v>
      </c>
      <c r="N11" s="255">
        <v>109701</v>
      </c>
      <c r="O11" s="255">
        <v>36665</v>
      </c>
      <c r="P11" s="255">
        <v>15928</v>
      </c>
      <c r="Q11" s="255">
        <v>410686</v>
      </c>
      <c r="R11" s="255">
        <v>114068</v>
      </c>
      <c r="S11" s="255">
        <v>-18249</v>
      </c>
      <c r="T11" s="255">
        <v>108</v>
      </c>
      <c r="U11" s="255">
        <v>129608</v>
      </c>
      <c r="V11" s="255">
        <v>114068</v>
      </c>
      <c r="W11" s="255">
        <v>147857</v>
      </c>
      <c r="X11" s="255">
        <v>145789</v>
      </c>
      <c r="Y11" s="255">
        <v>0</v>
      </c>
    </row>
    <row r="12" spans="1:25" ht="40.5">
      <c r="A12" s="17" t="s">
        <v>25</v>
      </c>
      <c r="B12" s="43" t="s">
        <v>174</v>
      </c>
      <c r="C12" s="1">
        <v>100</v>
      </c>
      <c r="D12" s="255">
        <v>524525</v>
      </c>
      <c r="E12" s="255">
        <v>434944</v>
      </c>
      <c r="F12" s="255">
        <v>113574</v>
      </c>
      <c r="G12" s="255">
        <v>67720</v>
      </c>
      <c r="H12" s="255">
        <v>10101</v>
      </c>
      <c r="I12" s="255">
        <v>134080</v>
      </c>
      <c r="J12" s="255">
        <v>80352</v>
      </c>
      <c r="K12" s="255">
        <v>-10616</v>
      </c>
      <c r="L12" s="255">
        <v>13560</v>
      </c>
      <c r="M12" s="255">
        <v>398891</v>
      </c>
      <c r="N12" s="255">
        <v>105128</v>
      </c>
      <c r="O12" s="255">
        <v>3254</v>
      </c>
      <c r="P12" s="255">
        <v>20124</v>
      </c>
      <c r="Q12" s="255">
        <v>638099</v>
      </c>
      <c r="R12" s="255">
        <v>263098</v>
      </c>
      <c r="S12" s="255">
        <v>-13832</v>
      </c>
      <c r="T12" s="255">
        <v>234</v>
      </c>
      <c r="U12" s="255">
        <v>265201</v>
      </c>
      <c r="V12" s="255">
        <v>263098</v>
      </c>
      <c r="W12" s="255">
        <v>279033</v>
      </c>
      <c r="X12" s="255">
        <v>275808</v>
      </c>
      <c r="Y12" s="255">
        <v>0</v>
      </c>
    </row>
    <row r="13" spans="1:25" ht="36" customHeight="1" thickBot="1">
      <c r="A13" s="172"/>
      <c r="B13" s="173" t="s">
        <v>68</v>
      </c>
      <c r="C13" s="146"/>
      <c r="D13" s="110">
        <f aca="true" t="shared" si="0" ref="D13:Y13">SUM(D10:D12)</f>
        <v>1032396</v>
      </c>
      <c r="E13" s="110">
        <f t="shared" si="0"/>
        <v>894770</v>
      </c>
      <c r="F13" s="110">
        <f t="shared" si="0"/>
        <v>187030</v>
      </c>
      <c r="G13" s="110">
        <f t="shared" si="0"/>
        <v>89499</v>
      </c>
      <c r="H13" s="110">
        <f t="shared" si="0"/>
        <v>11147</v>
      </c>
      <c r="I13" s="110">
        <f t="shared" si="0"/>
        <v>420655</v>
      </c>
      <c r="J13" s="110">
        <f t="shared" si="0"/>
        <v>153847</v>
      </c>
      <c r="K13" s="110">
        <f t="shared" si="0"/>
        <v>93892</v>
      </c>
      <c r="L13" s="110">
        <f t="shared" si="0"/>
        <v>30669</v>
      </c>
      <c r="M13" s="110">
        <f t="shared" si="0"/>
        <v>539324</v>
      </c>
      <c r="N13" s="110">
        <f t="shared" si="0"/>
        <v>259447</v>
      </c>
      <c r="O13" s="110">
        <f t="shared" si="0"/>
        <v>39919</v>
      </c>
      <c r="P13" s="110">
        <f t="shared" si="0"/>
        <v>37014</v>
      </c>
      <c r="Q13" s="256">
        <f t="shared" si="0"/>
        <v>1219426</v>
      </c>
      <c r="R13" s="256">
        <f t="shared" si="0"/>
        <v>377166</v>
      </c>
      <c r="S13" s="256">
        <f t="shared" si="0"/>
        <v>-32556</v>
      </c>
      <c r="T13" s="256">
        <f t="shared" si="0"/>
        <v>344</v>
      </c>
      <c r="U13" s="256">
        <f t="shared" si="0"/>
        <v>394809</v>
      </c>
      <c r="V13" s="256">
        <f t="shared" si="0"/>
        <v>377166</v>
      </c>
      <c r="W13" s="256">
        <f t="shared" si="0"/>
        <v>427365</v>
      </c>
      <c r="X13" s="256">
        <f t="shared" si="0"/>
        <v>422072</v>
      </c>
      <c r="Y13" s="256">
        <f t="shared" si="0"/>
        <v>0</v>
      </c>
    </row>
    <row r="14" spans="1:25" ht="17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30" ht="18" customHeight="1">
      <c r="A15" s="572"/>
      <c r="B15" s="573"/>
      <c r="C15" s="573"/>
      <c r="D15" s="573"/>
      <c r="E15" s="573"/>
      <c r="F15" s="573"/>
      <c r="G15" s="573"/>
      <c r="H15" s="573"/>
      <c r="I15" s="573"/>
      <c r="J15" s="573"/>
      <c r="K15" s="573"/>
      <c r="L15" s="573"/>
      <c r="M15" s="573"/>
      <c r="N15" s="573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</row>
    <row r="16" spans="1:30" ht="17.25">
      <c r="A16" s="573"/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73"/>
      <c r="AC16" s="573"/>
      <c r="AD16" s="573"/>
    </row>
    <row r="17" spans="1:30" ht="17.25">
      <c r="A17" s="573"/>
      <c r="B17" s="573"/>
      <c r="C17" s="573"/>
      <c r="D17" s="573"/>
      <c r="E17" s="573"/>
      <c r="F17" s="573"/>
      <c r="G17" s="573"/>
      <c r="H17" s="573"/>
      <c r="I17" s="573"/>
      <c r="J17" s="573"/>
      <c r="K17" s="573"/>
      <c r="L17" s="573"/>
      <c r="M17" s="573"/>
      <c r="N17" s="573"/>
      <c r="O17" s="573"/>
      <c r="P17" s="573"/>
      <c r="Q17" s="573"/>
      <c r="R17" s="573"/>
      <c r="S17" s="573"/>
      <c r="T17" s="573"/>
      <c r="U17" s="573"/>
      <c r="V17" s="573"/>
      <c r="W17" s="573"/>
      <c r="X17" s="573"/>
      <c r="Y17" s="573"/>
      <c r="Z17" s="573"/>
      <c r="AA17" s="573"/>
      <c r="AB17" s="573"/>
      <c r="AC17" s="573"/>
      <c r="AD17" s="573"/>
    </row>
    <row r="18" spans="1:25" ht="17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</sheetData>
  <sheetProtection/>
  <mergeCells count="33">
    <mergeCell ref="A6:A8"/>
    <mergeCell ref="B6:B8"/>
    <mergeCell ref="C6:C8"/>
    <mergeCell ref="D6:D8"/>
    <mergeCell ref="Q1:V1"/>
    <mergeCell ref="A2:V2"/>
    <mergeCell ref="A3:V3"/>
    <mergeCell ref="A4:V4"/>
    <mergeCell ref="J6:L6"/>
    <mergeCell ref="M6:M8"/>
    <mergeCell ref="N6:N8"/>
    <mergeCell ref="O6:P6"/>
    <mergeCell ref="E6:E8"/>
    <mergeCell ref="F6:F8"/>
    <mergeCell ref="G6:H6"/>
    <mergeCell ref="I6:I8"/>
    <mergeCell ref="V6:V8"/>
    <mergeCell ref="W6:W8"/>
    <mergeCell ref="X6:X8"/>
    <mergeCell ref="Q6:Q8"/>
    <mergeCell ref="R6:R8"/>
    <mergeCell ref="S6:S8"/>
    <mergeCell ref="T6:T8"/>
    <mergeCell ref="A15:AD17"/>
    <mergeCell ref="Y6:Y8"/>
    <mergeCell ref="G7:G8"/>
    <mergeCell ref="H7:H8"/>
    <mergeCell ref="J7:J8"/>
    <mergeCell ref="K7:K8"/>
    <mergeCell ref="L7:L8"/>
    <mergeCell ref="O7:O8"/>
    <mergeCell ref="P7:P8"/>
    <mergeCell ref="U6:U8"/>
  </mergeCells>
  <printOptions/>
  <pageMargins left="0.7086614173228347" right="0.7086614173228347" top="0.24" bottom="0.29" header="0.31496062992125984" footer="0.31496062992125984"/>
  <pageSetup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F10">
      <selection activeCell="D12" sqref="D12"/>
    </sheetView>
  </sheetViews>
  <sheetFormatPr defaultColWidth="9.140625" defaultRowHeight="12.75"/>
  <cols>
    <col min="1" max="1" width="3.8515625" style="3" customWidth="1"/>
    <col min="2" max="2" width="28.140625" style="3" customWidth="1"/>
    <col min="3" max="11" width="9.421875" style="3" customWidth="1"/>
    <col min="12" max="12" width="10.140625" style="3" customWidth="1"/>
    <col min="13" max="17" width="9.421875" style="3" customWidth="1"/>
    <col min="18" max="18" width="14.28125" style="3" customWidth="1"/>
    <col min="19" max="19" width="9.4218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spans="1:19" ht="4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8.75" customHeight="1">
      <c r="A2" s="598" t="s">
        <v>43</v>
      </c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</row>
    <row r="3" spans="1:19" ht="39" customHeight="1">
      <c r="A3" s="427" t="s">
        <v>175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599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</row>
    <row r="5" spans="1:19" ht="30" customHeight="1" thickBot="1">
      <c r="A5" s="28" t="s">
        <v>224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 t="s">
        <v>176</v>
      </c>
      <c r="R5" s="28"/>
      <c r="S5" s="28"/>
    </row>
    <row r="6" spans="1:19" ht="3" customHeight="1">
      <c r="A6" s="600" t="s">
        <v>2</v>
      </c>
      <c r="B6" s="603" t="s">
        <v>3</v>
      </c>
      <c r="C6" s="606" t="s">
        <v>45</v>
      </c>
      <c r="D6" s="609" t="s">
        <v>46</v>
      </c>
      <c r="E6" s="612" t="s">
        <v>47</v>
      </c>
      <c r="F6" s="615" t="s">
        <v>48</v>
      </c>
      <c r="G6" s="618"/>
      <c r="H6" s="618"/>
      <c r="I6" s="618"/>
      <c r="J6" s="618"/>
      <c r="K6" s="630" t="s">
        <v>49</v>
      </c>
      <c r="L6" s="633"/>
      <c r="M6" s="634"/>
      <c r="N6" s="635"/>
      <c r="O6" s="606" t="s">
        <v>50</v>
      </c>
      <c r="P6" s="606" t="s">
        <v>67</v>
      </c>
      <c r="Q6" s="619" t="s">
        <v>52</v>
      </c>
      <c r="R6" s="622"/>
      <c r="S6" s="623"/>
    </row>
    <row r="7" spans="1:19" ht="282.75" customHeight="1">
      <c r="A7" s="601"/>
      <c r="B7" s="604"/>
      <c r="C7" s="607"/>
      <c r="D7" s="610"/>
      <c r="E7" s="613"/>
      <c r="F7" s="616"/>
      <c r="G7" s="636" t="s">
        <v>53</v>
      </c>
      <c r="H7" s="628" t="s">
        <v>54</v>
      </c>
      <c r="I7" s="628" t="s">
        <v>55</v>
      </c>
      <c r="J7" s="628" t="s">
        <v>56</v>
      </c>
      <c r="K7" s="631"/>
      <c r="L7" s="628" t="s">
        <v>57</v>
      </c>
      <c r="M7" s="628" t="s">
        <v>58</v>
      </c>
      <c r="N7" s="628" t="s">
        <v>59</v>
      </c>
      <c r="O7" s="607"/>
      <c r="P7" s="607"/>
      <c r="Q7" s="620"/>
      <c r="R7" s="624" t="s">
        <v>60</v>
      </c>
      <c r="S7" s="626" t="s">
        <v>61</v>
      </c>
    </row>
    <row r="8" spans="1:19" ht="148.5" customHeight="1" thickBot="1">
      <c r="A8" s="602"/>
      <c r="B8" s="605"/>
      <c r="C8" s="608"/>
      <c r="D8" s="611"/>
      <c r="E8" s="614"/>
      <c r="F8" s="617"/>
      <c r="G8" s="637"/>
      <c r="H8" s="629"/>
      <c r="I8" s="629"/>
      <c r="J8" s="629"/>
      <c r="K8" s="632"/>
      <c r="L8" s="629"/>
      <c r="M8" s="629"/>
      <c r="N8" s="629"/>
      <c r="O8" s="608"/>
      <c r="P8" s="608"/>
      <c r="Q8" s="621"/>
      <c r="R8" s="625"/>
      <c r="S8" s="627"/>
    </row>
    <row r="9" spans="1:19" s="38" customFormat="1" ht="15.75" customHeight="1" thickTop="1">
      <c r="A9" s="175">
        <v>1</v>
      </c>
      <c r="B9" s="175">
        <v>2</v>
      </c>
      <c r="C9" s="176">
        <v>3</v>
      </c>
      <c r="D9" s="177">
        <v>4</v>
      </c>
      <c r="E9" s="178">
        <v>5</v>
      </c>
      <c r="F9" s="177">
        <v>6</v>
      </c>
      <c r="G9" s="178">
        <v>7</v>
      </c>
      <c r="H9" s="178">
        <v>8</v>
      </c>
      <c r="I9" s="178">
        <v>9</v>
      </c>
      <c r="J9" s="178">
        <v>10</v>
      </c>
      <c r="K9" s="177">
        <v>11</v>
      </c>
      <c r="L9" s="178">
        <v>12</v>
      </c>
      <c r="M9" s="178">
        <v>13</v>
      </c>
      <c r="N9" s="178">
        <v>14</v>
      </c>
      <c r="O9" s="177">
        <v>15</v>
      </c>
      <c r="P9" s="179">
        <v>16</v>
      </c>
      <c r="Q9" s="177">
        <v>17</v>
      </c>
      <c r="R9" s="178">
        <v>18</v>
      </c>
      <c r="S9" s="190">
        <v>19</v>
      </c>
    </row>
    <row r="10" spans="1:19" ht="32.25" customHeight="1">
      <c r="A10" s="17" t="s">
        <v>23</v>
      </c>
      <c r="B10" s="43" t="s">
        <v>172</v>
      </c>
      <c r="C10" s="39">
        <v>0.0012999237975704872</v>
      </c>
      <c r="D10" s="39">
        <v>0.5317808956026716</v>
      </c>
      <c r="E10" s="1">
        <v>-20891</v>
      </c>
      <c r="F10" s="39">
        <v>-0.8804737219201754</v>
      </c>
      <c r="G10" s="40">
        <v>619.1848948455347</v>
      </c>
      <c r="H10" s="40">
        <v>86.09536981147555</v>
      </c>
      <c r="I10" s="39">
        <v>0.5664054945763328</v>
      </c>
      <c r="J10" s="39">
        <v>0.738527083174618</v>
      </c>
      <c r="K10" s="39">
        <v>1.3063022881779724</v>
      </c>
      <c r="L10" s="40">
        <v>0.6578814816831616</v>
      </c>
      <c r="M10" s="40">
        <v>0</v>
      </c>
      <c r="N10" s="40">
        <v>0</v>
      </c>
      <c r="O10" s="40">
        <v>-0.27834260165364805</v>
      </c>
      <c r="P10" s="40">
        <v>-2.0014326043905113</v>
      </c>
      <c r="Q10" s="40">
        <v>-0.4914538757604602</v>
      </c>
      <c r="R10" s="254">
        <v>-475</v>
      </c>
      <c r="S10" s="235">
        <v>0.7655195960766461</v>
      </c>
    </row>
    <row r="11" spans="1:19" ht="35.25" customHeight="1">
      <c r="A11" s="17" t="s">
        <v>24</v>
      </c>
      <c r="B11" s="43" t="s">
        <v>173</v>
      </c>
      <c r="C11" s="39">
        <v>0.009006298939845581</v>
      </c>
      <c r="D11" s="39">
        <v>0.45331400807649885</v>
      </c>
      <c r="E11" s="1">
        <v>-59972</v>
      </c>
      <c r="F11" s="39">
        <v>-1.2059763920448832</v>
      </c>
      <c r="G11" s="40">
        <v>725.8480966840274</v>
      </c>
      <c r="H11" s="40">
        <v>87.89123563988059</v>
      </c>
      <c r="I11" s="39">
        <v>0.46245306633291616</v>
      </c>
      <c r="J11" s="39">
        <v>0.7328835168474211</v>
      </c>
      <c r="K11" s="39">
        <v>0.860302677532014</v>
      </c>
      <c r="L11" s="40">
        <v>0.5261651664879751</v>
      </c>
      <c r="M11" s="40">
        <v>0.28255635372801585</v>
      </c>
      <c r="N11" s="40">
        <v>2.436465386504902</v>
      </c>
      <c r="O11" s="40">
        <v>-4.520435967302452</v>
      </c>
      <c r="P11" s="40">
        <v>-38.979430548732296</v>
      </c>
      <c r="Q11" s="40">
        <v>-9.60863086619314</v>
      </c>
      <c r="R11" s="39">
        <v>-15.99835186029386</v>
      </c>
      <c r="S11" s="235">
        <v>1.162381596752368</v>
      </c>
    </row>
    <row r="12" spans="1:19" ht="38.25" customHeight="1">
      <c r="A12" s="17" t="s">
        <v>25</v>
      </c>
      <c r="B12" s="43" t="s">
        <v>174</v>
      </c>
      <c r="C12" s="39">
        <v>0.09608287040560079</v>
      </c>
      <c r="D12" s="39">
        <v>1.0803401567612816</v>
      </c>
      <c r="E12" s="1">
        <v>8446</v>
      </c>
      <c r="F12" s="39">
        <v>0.07436561184778206</v>
      </c>
      <c r="G12" s="40">
        <v>461.83545529786744</v>
      </c>
      <c r="H12" s="40">
        <v>82.2011944854952</v>
      </c>
      <c r="I12" s="39">
        <v>0.21012413434279006</v>
      </c>
      <c r="J12" s="39">
        <v>0.8352481354774103</v>
      </c>
      <c r="K12" s="39">
        <v>0.26602171743525543</v>
      </c>
      <c r="L12" s="40">
        <v>0.2556217530146323</v>
      </c>
      <c r="M12" s="40">
        <v>0.21249128746792617</v>
      </c>
      <c r="N12" s="40">
        <v>2.226577805987517</v>
      </c>
      <c r="O12" s="40">
        <v>-1.117142467162941</v>
      </c>
      <c r="P12" s="40">
        <v>-11.705913466624352</v>
      </c>
      <c r="Q12" s="40">
        <v>-10.316229116945106</v>
      </c>
      <c r="R12" s="39">
        <v>-5.257356574356323</v>
      </c>
      <c r="S12" s="235">
        <v>3.759091587112172</v>
      </c>
    </row>
    <row r="13" spans="1:19" ht="18" customHeight="1" thickBot="1">
      <c r="A13" s="180"/>
      <c r="B13" s="78"/>
      <c r="C13" s="18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/>
    </row>
    <row r="14" spans="1:19" ht="17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7.25">
      <c r="A15" s="5"/>
      <c r="B15" s="174"/>
      <c r="C15" s="17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17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7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</sheetData>
  <sheetProtection/>
  <mergeCells count="25">
    <mergeCell ref="L7:L8"/>
    <mergeCell ref="M7:M8"/>
    <mergeCell ref="K6:K8"/>
    <mergeCell ref="L6:N6"/>
    <mergeCell ref="N7:N8"/>
    <mergeCell ref="G7:G8"/>
    <mergeCell ref="H7:H8"/>
    <mergeCell ref="I7:I8"/>
    <mergeCell ref="J7:J8"/>
    <mergeCell ref="O6:O8"/>
    <mergeCell ref="P6:P8"/>
    <mergeCell ref="Q6:Q8"/>
    <mergeCell ref="R6:S6"/>
    <mergeCell ref="R7:R8"/>
    <mergeCell ref="S7:S8"/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N10">
      <selection activeCell="AB13" sqref="AB13"/>
    </sheetView>
  </sheetViews>
  <sheetFormatPr defaultColWidth="9.140625" defaultRowHeight="12.75"/>
  <cols>
    <col min="1" max="1" width="2.8515625" style="3" customWidth="1"/>
    <col min="2" max="2" width="26.140625" style="3" customWidth="1"/>
    <col min="3" max="3" width="4.7109375" style="3" customWidth="1"/>
    <col min="4" max="4" width="12.7109375" style="3" customWidth="1"/>
    <col min="5" max="5" width="12.00390625" style="3" customWidth="1"/>
    <col min="6" max="6" width="9.8515625" style="3" customWidth="1"/>
    <col min="7" max="8" width="9.28125" style="3" customWidth="1"/>
    <col min="9" max="9" width="9.8515625" style="3" customWidth="1"/>
    <col min="10" max="10" width="9.57421875" style="3" customWidth="1"/>
    <col min="11" max="11" width="10.7109375" style="3" customWidth="1"/>
    <col min="12" max="12" width="7.7109375" style="3" customWidth="1"/>
    <col min="13" max="13" width="11.57421875" style="3" customWidth="1"/>
    <col min="14" max="14" width="8.140625" style="3" customWidth="1"/>
    <col min="15" max="15" width="8.57421875" style="3" customWidth="1"/>
    <col min="16" max="16" width="9.28125" style="3" customWidth="1"/>
    <col min="17" max="17" width="11.57421875" style="3" customWidth="1"/>
    <col min="18" max="19" width="9.00390625" style="3" customWidth="1"/>
    <col min="20" max="20" width="6.7109375" style="3" customWidth="1"/>
    <col min="21" max="21" width="9.421875" style="3" customWidth="1"/>
    <col min="22" max="22" width="9.28125" style="3" customWidth="1"/>
    <col min="23" max="23" width="11.57421875" style="3" customWidth="1"/>
    <col min="24" max="24" width="8.8515625" style="3" customWidth="1"/>
    <col min="25" max="25" width="4.421875" style="3" customWidth="1"/>
    <col min="26" max="26" width="7.7109375" style="3" customWidth="1"/>
    <col min="27" max="27" width="10.8515625" style="3" bestFit="1" customWidth="1"/>
    <col min="28" max="29" width="9.140625" style="3" customWidth="1"/>
    <col min="30" max="30" width="11.421875" style="3" customWidth="1"/>
    <col min="31" max="31" width="12.57421875" style="3" customWidth="1"/>
    <col min="32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231</v>
      </c>
      <c r="X5" s="30" t="s">
        <v>91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645" t="s">
        <v>8</v>
      </c>
      <c r="H6" s="647"/>
      <c r="I6" s="410" t="s">
        <v>9</v>
      </c>
      <c r="J6" s="645" t="s">
        <v>8</v>
      </c>
      <c r="K6" s="646"/>
      <c r="L6" s="647"/>
      <c r="M6" s="418" t="s">
        <v>10</v>
      </c>
      <c r="N6" s="421" t="s">
        <v>11</v>
      </c>
      <c r="O6" s="641" t="s">
        <v>8</v>
      </c>
      <c r="P6" s="642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3" t="s">
        <v>159</v>
      </c>
      <c r="X6" s="433" t="s">
        <v>152</v>
      </c>
      <c r="Y6" s="421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9"/>
      <c r="N7" s="422"/>
      <c r="O7" s="436" t="s">
        <v>21</v>
      </c>
      <c r="P7" s="452" t="s">
        <v>22</v>
      </c>
      <c r="Q7" s="419"/>
      <c r="R7" s="422"/>
      <c r="S7" s="424"/>
      <c r="T7" s="422"/>
      <c r="U7" s="424"/>
      <c r="V7" s="422"/>
      <c r="W7" s="424"/>
      <c r="X7" s="434"/>
      <c r="Y7" s="422"/>
    </row>
    <row r="8" spans="1:25" ht="148.5" customHeight="1" thickBot="1">
      <c r="A8" s="503"/>
      <c r="B8" s="504"/>
      <c r="C8" s="644"/>
      <c r="D8" s="648"/>
      <c r="E8" s="643"/>
      <c r="F8" s="648"/>
      <c r="G8" s="649"/>
      <c r="H8" s="643"/>
      <c r="I8" s="648"/>
      <c r="J8" s="649"/>
      <c r="K8" s="649"/>
      <c r="L8" s="643"/>
      <c r="M8" s="644"/>
      <c r="N8" s="639"/>
      <c r="O8" s="638"/>
      <c r="P8" s="640"/>
      <c r="Q8" s="644"/>
      <c r="R8" s="639"/>
      <c r="S8" s="640"/>
      <c r="T8" s="639"/>
      <c r="U8" s="640"/>
      <c r="V8" s="639"/>
      <c r="W8" s="640"/>
      <c r="X8" s="435"/>
      <c r="Y8" s="639"/>
    </row>
    <row r="9" spans="1:25" s="38" customFormat="1" ht="15.75" customHeight="1" thickBo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3">
        <v>22</v>
      </c>
      <c r="W9" s="21">
        <v>23</v>
      </c>
      <c r="X9" s="23">
        <v>24</v>
      </c>
      <c r="Y9" s="23">
        <v>25</v>
      </c>
    </row>
    <row r="10" spans="1:25" ht="27">
      <c r="A10" s="14" t="s">
        <v>23</v>
      </c>
      <c r="B10" s="61" t="s">
        <v>102</v>
      </c>
      <c r="C10" s="15">
        <v>100</v>
      </c>
      <c r="D10" s="257">
        <v>453675.5</v>
      </c>
      <c r="E10" s="257">
        <v>451288.6</v>
      </c>
      <c r="F10" s="257">
        <v>583781.3</v>
      </c>
      <c r="G10" s="257">
        <v>3296.3</v>
      </c>
      <c r="H10" s="257">
        <v>228528.2</v>
      </c>
      <c r="I10" s="257">
        <v>622937.4</v>
      </c>
      <c r="J10" s="257">
        <v>63962</v>
      </c>
      <c r="K10" s="257">
        <v>448387.2</v>
      </c>
      <c r="L10" s="257">
        <v>9594</v>
      </c>
      <c r="M10" s="257">
        <v>371116.6</v>
      </c>
      <c r="N10" s="257">
        <v>43402.8</v>
      </c>
      <c r="O10" s="257">
        <v>3296.3</v>
      </c>
      <c r="P10" s="257">
        <v>11651.4</v>
      </c>
      <c r="Q10" s="257">
        <f>D10+F10</f>
        <v>1037456.8</v>
      </c>
      <c r="R10" s="257">
        <v>10633.3</v>
      </c>
      <c r="S10" s="257">
        <v>60514.7</v>
      </c>
      <c r="T10" s="257">
        <v>353</v>
      </c>
      <c r="U10" s="257">
        <v>385057.5</v>
      </c>
      <c r="V10" s="257">
        <v>10633.3</v>
      </c>
      <c r="W10" s="257">
        <v>324542.8</v>
      </c>
      <c r="X10" s="257">
        <v>319904.8</v>
      </c>
      <c r="Y10" s="380">
        <v>0</v>
      </c>
    </row>
    <row r="11" spans="1:26" ht="27">
      <c r="A11" s="17" t="s">
        <v>24</v>
      </c>
      <c r="B11" s="43" t="s">
        <v>216</v>
      </c>
      <c r="C11" s="1">
        <v>100</v>
      </c>
      <c r="D11" s="381">
        <v>535</v>
      </c>
      <c r="E11" s="381">
        <v>535</v>
      </c>
      <c r="F11" s="381">
        <v>12433</v>
      </c>
      <c r="G11" s="381">
        <v>2176</v>
      </c>
      <c r="H11" s="381">
        <v>1978</v>
      </c>
      <c r="I11" s="381">
        <v>7365</v>
      </c>
      <c r="J11" s="381">
        <v>100</v>
      </c>
      <c r="K11" s="381">
        <v>7172</v>
      </c>
      <c r="L11" s="381">
        <v>93</v>
      </c>
      <c r="M11" s="381">
        <v>0</v>
      </c>
      <c r="N11" s="381">
        <v>5603</v>
      </c>
      <c r="O11" s="381">
        <v>3568</v>
      </c>
      <c r="P11" s="381">
        <v>235</v>
      </c>
      <c r="Q11" s="381">
        <v>12968</v>
      </c>
      <c r="R11" s="381">
        <v>8097</v>
      </c>
      <c r="S11" s="381">
        <v>0</v>
      </c>
      <c r="T11" s="381">
        <v>12</v>
      </c>
      <c r="U11" s="381">
        <v>11669</v>
      </c>
      <c r="V11" s="381">
        <v>8097</v>
      </c>
      <c r="W11" s="381">
        <v>11669</v>
      </c>
      <c r="X11" s="381">
        <v>11669</v>
      </c>
      <c r="Y11" s="381">
        <v>0</v>
      </c>
      <c r="Z11" s="258"/>
    </row>
    <row r="12" spans="1:25" ht="38.25" customHeight="1">
      <c r="A12" s="17" t="s">
        <v>25</v>
      </c>
      <c r="B12" s="43" t="s">
        <v>217</v>
      </c>
      <c r="C12" s="118">
        <v>100</v>
      </c>
      <c r="D12" s="259">
        <v>30364.7</v>
      </c>
      <c r="E12" s="259">
        <v>30364.7</v>
      </c>
      <c r="F12" s="259">
        <v>19092.7</v>
      </c>
      <c r="G12" s="259">
        <v>90</v>
      </c>
      <c r="H12" s="259">
        <v>11488.2</v>
      </c>
      <c r="I12" s="259">
        <v>38658.1</v>
      </c>
      <c r="J12" s="259">
        <v>36150</v>
      </c>
      <c r="K12" s="259">
        <v>2508.1</v>
      </c>
      <c r="L12" s="259">
        <v>0</v>
      </c>
      <c r="M12" s="259">
        <v>156.8</v>
      </c>
      <c r="N12" s="259">
        <v>10642.5</v>
      </c>
      <c r="O12" s="259">
        <v>987.5</v>
      </c>
      <c r="P12" s="259">
        <v>0</v>
      </c>
      <c r="Q12" s="259">
        <v>49457.4</v>
      </c>
      <c r="R12" s="259">
        <v>120395.3</v>
      </c>
      <c r="S12" s="259">
        <v>-29300.7</v>
      </c>
      <c r="T12" s="259">
        <v>216</v>
      </c>
      <c r="U12" s="259">
        <v>133368</v>
      </c>
      <c r="V12" s="259">
        <v>120395.3</v>
      </c>
      <c r="W12" s="259">
        <v>162668.7</v>
      </c>
      <c r="X12" s="259">
        <v>162668.7</v>
      </c>
      <c r="Y12" s="259">
        <v>0</v>
      </c>
    </row>
    <row r="13" spans="1:25" ht="38.25" customHeight="1">
      <c r="A13" s="17" t="s">
        <v>26</v>
      </c>
      <c r="B13" s="43" t="s">
        <v>218</v>
      </c>
      <c r="C13" s="1">
        <v>100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8"/>
      <c r="W13" s="1"/>
      <c r="X13" s="18"/>
      <c r="Y13" s="18"/>
    </row>
    <row r="14" spans="1:31" ht="38.25" customHeight="1">
      <c r="A14" s="59" t="s">
        <v>27</v>
      </c>
      <c r="B14" s="50" t="s">
        <v>199</v>
      </c>
      <c r="C14" s="64">
        <v>100</v>
      </c>
      <c r="D14" s="382">
        <v>20228</v>
      </c>
      <c r="E14" s="382">
        <v>20228</v>
      </c>
      <c r="F14" s="382">
        <v>52810</v>
      </c>
      <c r="G14" s="382">
        <v>0</v>
      </c>
      <c r="H14" s="382">
        <v>0</v>
      </c>
      <c r="I14" s="382">
        <v>4415</v>
      </c>
      <c r="J14" s="382">
        <v>24190</v>
      </c>
      <c r="K14" s="382">
        <v>-19775</v>
      </c>
      <c r="L14" s="382">
        <v>0</v>
      </c>
      <c r="M14" s="382">
        <v>11729</v>
      </c>
      <c r="N14" s="382">
        <v>56894</v>
      </c>
      <c r="O14" s="382">
        <v>0</v>
      </c>
      <c r="P14" s="382">
        <v>2942</v>
      </c>
      <c r="Q14" s="382">
        <v>73038</v>
      </c>
      <c r="R14" s="382">
        <v>0</v>
      </c>
      <c r="S14" s="382">
        <v>-1160</v>
      </c>
      <c r="T14" s="382">
        <v>4</v>
      </c>
      <c r="U14" s="382">
        <v>360</v>
      </c>
      <c r="V14" s="383">
        <v>0</v>
      </c>
      <c r="W14" s="382">
        <v>1520</v>
      </c>
      <c r="X14" s="383">
        <v>1390</v>
      </c>
      <c r="Y14" s="383">
        <v>0</v>
      </c>
      <c r="AE14" s="210"/>
    </row>
    <row r="15" spans="1:25" ht="18" customHeight="1" thickBot="1">
      <c r="A15" s="45"/>
      <c r="B15" s="122" t="s">
        <v>68</v>
      </c>
      <c r="C15" s="133"/>
      <c r="D15" s="211">
        <f aca="true" t="shared" si="0" ref="D15:Y15">SUM(D10:D14)</f>
        <v>504803.2</v>
      </c>
      <c r="E15" s="211">
        <f t="shared" si="0"/>
        <v>502416.3</v>
      </c>
      <c r="F15" s="211">
        <f t="shared" si="0"/>
        <v>668117</v>
      </c>
      <c r="G15" s="211">
        <f t="shared" si="0"/>
        <v>5562.3</v>
      </c>
      <c r="H15" s="211">
        <f t="shared" si="0"/>
        <v>241994.40000000002</v>
      </c>
      <c r="I15" s="211">
        <f t="shared" si="0"/>
        <v>673375.5</v>
      </c>
      <c r="J15" s="211">
        <f t="shared" si="0"/>
        <v>124402</v>
      </c>
      <c r="K15" s="211">
        <f t="shared" si="0"/>
        <v>438292.3</v>
      </c>
      <c r="L15" s="211">
        <f t="shared" si="0"/>
        <v>9687</v>
      </c>
      <c r="M15" s="211">
        <f t="shared" si="0"/>
        <v>383002.39999999997</v>
      </c>
      <c r="N15" s="211">
        <f t="shared" si="0"/>
        <v>116542.3</v>
      </c>
      <c r="O15" s="211">
        <f t="shared" si="0"/>
        <v>7851.8</v>
      </c>
      <c r="P15" s="211">
        <f t="shared" si="0"/>
        <v>14828.4</v>
      </c>
      <c r="Q15" s="211">
        <f t="shared" si="0"/>
        <v>1172920.2</v>
      </c>
      <c r="R15" s="211">
        <f t="shared" si="0"/>
        <v>139125.6</v>
      </c>
      <c r="S15" s="211">
        <f t="shared" si="0"/>
        <v>30053.999999999996</v>
      </c>
      <c r="T15" s="211">
        <f t="shared" si="0"/>
        <v>585</v>
      </c>
      <c r="U15" s="211">
        <f t="shared" si="0"/>
        <v>530454.5</v>
      </c>
      <c r="V15" s="212">
        <f t="shared" si="0"/>
        <v>139125.6</v>
      </c>
      <c r="W15" s="211">
        <f t="shared" si="0"/>
        <v>500400.5</v>
      </c>
      <c r="X15" s="212">
        <f t="shared" si="0"/>
        <v>495632.5</v>
      </c>
      <c r="Y15" s="212">
        <f t="shared" si="0"/>
        <v>0</v>
      </c>
    </row>
    <row r="17" spans="2:16" ht="17.25">
      <c r="B17" s="5"/>
      <c r="H17" s="46"/>
      <c r="I17" s="46"/>
      <c r="J17" s="46"/>
      <c r="K17" s="46"/>
      <c r="L17" s="46"/>
      <c r="M17" s="46"/>
      <c r="N17" s="46"/>
      <c r="O17" s="46"/>
      <c r="P17" s="46"/>
    </row>
    <row r="18" ht="17.25">
      <c r="B18" s="5"/>
    </row>
  </sheetData>
  <sheetProtection/>
  <mergeCells count="32">
    <mergeCell ref="Q6:Q8"/>
    <mergeCell ref="R6:R8"/>
    <mergeCell ref="N6:N8"/>
    <mergeCell ref="Q1:V1"/>
    <mergeCell ref="A2:V2"/>
    <mergeCell ref="A3:V3"/>
    <mergeCell ref="A4:V4"/>
    <mergeCell ref="D6:D8"/>
    <mergeCell ref="A6:A8"/>
    <mergeCell ref="H7:H8"/>
    <mergeCell ref="E6:E8"/>
    <mergeCell ref="B6:B8"/>
    <mergeCell ref="C6:C8"/>
    <mergeCell ref="G7:G8"/>
    <mergeCell ref="F6:F8"/>
    <mergeCell ref="G6:H6"/>
    <mergeCell ref="L7:L8"/>
    <mergeCell ref="M6:M8"/>
    <mergeCell ref="J6:L6"/>
    <mergeCell ref="I6:I8"/>
    <mergeCell ref="K7:K8"/>
    <mergeCell ref="J7:J8"/>
    <mergeCell ref="O7:O8"/>
    <mergeCell ref="Y6:Y8"/>
    <mergeCell ref="S6:S8"/>
    <mergeCell ref="V6:V8"/>
    <mergeCell ref="X6:X8"/>
    <mergeCell ref="W6:W8"/>
    <mergeCell ref="O6:P6"/>
    <mergeCell ref="U6:U8"/>
    <mergeCell ref="T6:T8"/>
    <mergeCell ref="P7:P8"/>
  </mergeCells>
  <printOptions/>
  <pageMargins left="0.28" right="0.2" top="0.23" bottom="0.22" header="0.2" footer="0.2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D29">
      <selection activeCell="C10" sqref="C10"/>
    </sheetView>
  </sheetViews>
  <sheetFormatPr defaultColWidth="9.140625" defaultRowHeight="12.75"/>
  <cols>
    <col min="1" max="1" width="3.8515625" style="3" customWidth="1"/>
    <col min="2" max="2" width="45.57421875" style="3" customWidth="1"/>
    <col min="3" max="3" width="12.00390625" style="3" customWidth="1"/>
    <col min="4" max="4" width="11.00390625" style="3" customWidth="1"/>
    <col min="5" max="5" width="12.57421875" style="3" customWidth="1"/>
    <col min="6" max="6" width="9.421875" style="3" customWidth="1"/>
    <col min="7" max="7" width="11.28125" style="3" customWidth="1"/>
    <col min="8" max="8" width="9.7109375" style="3" customWidth="1"/>
    <col min="9" max="9" width="11.421875" style="3" customWidth="1"/>
    <col min="10" max="10" width="11.7109375" style="3" customWidth="1"/>
    <col min="11" max="11" width="13.421875" style="3" customWidth="1"/>
    <col min="12" max="12" width="10.140625" style="3" customWidth="1"/>
    <col min="13" max="13" width="11.421875" style="3" customWidth="1"/>
    <col min="14" max="14" width="9.57421875" style="3" customWidth="1"/>
    <col min="15" max="15" width="10.421875" style="3" customWidth="1"/>
    <col min="16" max="16" width="9.00390625" style="3" customWidth="1"/>
    <col min="17" max="17" width="9.7109375" style="3" customWidth="1"/>
    <col min="18" max="18" width="9.8515625" style="3" customWidth="1"/>
    <col min="19" max="19" width="10.14062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32.2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148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41.25" customHeight="1" thickBot="1">
      <c r="A5" s="199" t="s">
        <v>224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99" t="s">
        <v>44</v>
      </c>
      <c r="R5" s="4"/>
      <c r="S5" s="4"/>
    </row>
    <row r="6" spans="1:19" ht="9.75" customHeight="1">
      <c r="A6" s="444" t="s">
        <v>2</v>
      </c>
      <c r="B6" s="446" t="s">
        <v>3</v>
      </c>
      <c r="C6" s="443" t="s">
        <v>45</v>
      </c>
      <c r="D6" s="443" t="s">
        <v>46</v>
      </c>
      <c r="E6" s="443" t="s">
        <v>47</v>
      </c>
      <c r="F6" s="440" t="s">
        <v>48</v>
      </c>
      <c r="G6" s="455"/>
      <c r="H6" s="448"/>
      <c r="I6" s="448"/>
      <c r="J6" s="448"/>
      <c r="K6" s="443" t="s">
        <v>49</v>
      </c>
      <c r="L6" s="448"/>
      <c r="M6" s="448"/>
      <c r="N6" s="448"/>
      <c r="O6" s="443" t="s">
        <v>50</v>
      </c>
      <c r="P6" s="443" t="s">
        <v>51</v>
      </c>
      <c r="Q6" s="439" t="s">
        <v>52</v>
      </c>
      <c r="R6" s="449"/>
      <c r="S6" s="450"/>
    </row>
    <row r="7" spans="1:19" ht="239.25" customHeight="1">
      <c r="A7" s="445"/>
      <c r="B7" s="447"/>
      <c r="C7" s="442"/>
      <c r="D7" s="442"/>
      <c r="E7" s="442"/>
      <c r="F7" s="441"/>
      <c r="G7" s="453" t="s">
        <v>53</v>
      </c>
      <c r="H7" s="442" t="s">
        <v>54</v>
      </c>
      <c r="I7" s="442" t="s">
        <v>55</v>
      </c>
      <c r="J7" s="442" t="s">
        <v>56</v>
      </c>
      <c r="K7" s="442"/>
      <c r="L7" s="442" t="s">
        <v>57</v>
      </c>
      <c r="M7" s="442" t="s">
        <v>58</v>
      </c>
      <c r="N7" s="442" t="s">
        <v>59</v>
      </c>
      <c r="O7" s="442"/>
      <c r="P7" s="442"/>
      <c r="Q7" s="438"/>
      <c r="R7" s="438" t="s">
        <v>60</v>
      </c>
      <c r="S7" s="451" t="s">
        <v>61</v>
      </c>
    </row>
    <row r="8" spans="1:19" ht="148.5" customHeight="1" thickBot="1">
      <c r="A8" s="445"/>
      <c r="B8" s="447"/>
      <c r="C8" s="429"/>
      <c r="D8" s="429"/>
      <c r="E8" s="429"/>
      <c r="F8" s="431"/>
      <c r="G8" s="454"/>
      <c r="H8" s="429"/>
      <c r="I8" s="429"/>
      <c r="J8" s="429"/>
      <c r="K8" s="429"/>
      <c r="L8" s="429"/>
      <c r="M8" s="429"/>
      <c r="N8" s="429"/>
      <c r="O8" s="429"/>
      <c r="P8" s="429"/>
      <c r="Q8" s="436"/>
      <c r="R8" s="436"/>
      <c r="S8" s="452"/>
    </row>
    <row r="9" spans="1:19" s="38" customFormat="1" ht="15.75" customHeight="1" thickBot="1">
      <c r="A9" s="200">
        <v>1</v>
      </c>
      <c r="B9" s="200">
        <v>2</v>
      </c>
      <c r="C9" s="201">
        <v>3</v>
      </c>
      <c r="D9" s="202">
        <v>4</v>
      </c>
      <c r="E9" s="203">
        <v>5</v>
      </c>
      <c r="F9" s="202">
        <v>6</v>
      </c>
      <c r="G9" s="203">
        <v>7</v>
      </c>
      <c r="H9" s="203">
        <v>8</v>
      </c>
      <c r="I9" s="203">
        <v>9</v>
      </c>
      <c r="J9" s="203">
        <v>10</v>
      </c>
      <c r="K9" s="202">
        <v>11</v>
      </c>
      <c r="L9" s="203">
        <v>12</v>
      </c>
      <c r="M9" s="203">
        <v>13</v>
      </c>
      <c r="N9" s="203">
        <v>14</v>
      </c>
      <c r="O9" s="202">
        <v>15</v>
      </c>
      <c r="P9" s="204">
        <v>16</v>
      </c>
      <c r="Q9" s="202">
        <v>17</v>
      </c>
      <c r="R9" s="203">
        <v>18</v>
      </c>
      <c r="S9" s="205">
        <v>19</v>
      </c>
    </row>
    <row r="10" spans="1:19" ht="44.25" customHeight="1">
      <c r="A10" s="290" t="s">
        <v>23</v>
      </c>
      <c r="B10" s="291" t="s">
        <v>121</v>
      </c>
      <c r="C10" s="305">
        <v>0.04958592132505176</v>
      </c>
      <c r="D10" s="305">
        <v>2.593315587104407</v>
      </c>
      <c r="E10" s="306">
        <v>107740</v>
      </c>
      <c r="F10" s="305">
        <v>0.6143932481751825</v>
      </c>
      <c r="G10" s="307">
        <v>89.13093065693431</v>
      </c>
      <c r="H10" s="307">
        <v>47.12657540855093</v>
      </c>
      <c r="I10" s="305">
        <v>0.6477899053247301</v>
      </c>
      <c r="J10" s="305">
        <v>0.7961165048543689</v>
      </c>
      <c r="K10" s="305">
        <v>1.839214477716712</v>
      </c>
      <c r="L10" s="305">
        <v>1.3745745361484325</v>
      </c>
      <c r="M10" s="305">
        <v>0.8467962520645997</v>
      </c>
      <c r="N10" s="305">
        <v>1.6418741877489278</v>
      </c>
      <c r="O10" s="307">
        <v>0.9677883744653712</v>
      </c>
      <c r="P10" s="307">
        <v>1.8764688050567413</v>
      </c>
      <c r="Q10" s="307">
        <v>1.4549956713180605</v>
      </c>
      <c r="R10" s="307">
        <v>1.1428822129358471</v>
      </c>
      <c r="S10" s="308">
        <v>0.5437103785967623</v>
      </c>
    </row>
    <row r="11" spans="1:19" ht="36" customHeight="1">
      <c r="A11" s="294" t="s">
        <v>24</v>
      </c>
      <c r="B11" s="295" t="s">
        <v>122</v>
      </c>
      <c r="C11" s="305">
        <v>0.004436589236762372</v>
      </c>
      <c r="D11" s="305">
        <v>0.4954988647495235</v>
      </c>
      <c r="E11" s="306">
        <v>-265749</v>
      </c>
      <c r="F11" s="305">
        <v>-1.0181680951085603</v>
      </c>
      <c r="G11" s="307">
        <v>2260.7022033891812</v>
      </c>
      <c r="H11" s="307">
        <v>95.763972268233</v>
      </c>
      <c r="I11" s="305">
        <v>0.5042724306259513</v>
      </c>
      <c r="J11" s="305">
        <v>0.9145098398175279</v>
      </c>
      <c r="K11" s="305">
        <v>1.0172370103657782</v>
      </c>
      <c r="L11" s="305">
        <v>0.5265784393461604</v>
      </c>
      <c r="M11" s="305">
        <v>0.15707795604961478</v>
      </c>
      <c r="N11" s="305">
        <v>3.1775822472631363</v>
      </c>
      <c r="O11" s="307">
        <v>0.05968213590362206</v>
      </c>
      <c r="P11" s="307">
        <v>1.2073297889501053</v>
      </c>
      <c r="Q11" s="307">
        <v>0.11682829523379176</v>
      </c>
      <c r="R11" s="307">
        <v>0.37995233325273736</v>
      </c>
      <c r="S11" s="308">
        <v>0.9830550695755946</v>
      </c>
    </row>
    <row r="12" spans="1:19" ht="37.5" customHeight="1" thickBot="1">
      <c r="A12" s="294" t="s">
        <v>25</v>
      </c>
      <c r="B12" s="295" t="s">
        <v>123</v>
      </c>
      <c r="C12" s="305">
        <v>0.2374518694954193</v>
      </c>
      <c r="D12" s="305">
        <v>1.5638782826311746</v>
      </c>
      <c r="E12" s="306">
        <v>140148</v>
      </c>
      <c r="F12" s="305">
        <v>0.3605640470193547</v>
      </c>
      <c r="G12" s="307">
        <v>75.68119663177177</v>
      </c>
      <c r="H12" s="307">
        <v>43.078711941153124</v>
      </c>
      <c r="I12" s="305">
        <v>0.5078735372120371</v>
      </c>
      <c r="J12" s="305">
        <v>0.6360248192520542</v>
      </c>
      <c r="K12" s="305">
        <v>1.0319980241153155</v>
      </c>
      <c r="L12" s="305">
        <v>1.1789431817409217</v>
      </c>
      <c r="M12" s="305">
        <v>0.5977217693039568</v>
      </c>
      <c r="N12" s="305">
        <v>1.040831946193259</v>
      </c>
      <c r="O12" s="307">
        <v>4.453482081226797</v>
      </c>
      <c r="P12" s="307">
        <v>7.75499013083947</v>
      </c>
      <c r="Q12" s="307">
        <v>8.604258877467165</v>
      </c>
      <c r="R12" s="307">
        <v>7.450761056290201</v>
      </c>
      <c r="S12" s="308">
        <v>0.9689941033145427</v>
      </c>
    </row>
    <row r="13" spans="1:19" ht="48" customHeight="1">
      <c r="A13" s="290" t="s">
        <v>26</v>
      </c>
      <c r="B13" s="295" t="s">
        <v>222</v>
      </c>
      <c r="C13" s="305">
        <v>0.04475544346961247</v>
      </c>
      <c r="D13" s="305">
        <v>1.7815152914431855</v>
      </c>
      <c r="E13" s="306">
        <v>22002</v>
      </c>
      <c r="F13" s="305">
        <v>0.4386800917156814</v>
      </c>
      <c r="G13" s="307">
        <v>125.70631043764331</v>
      </c>
      <c r="H13" s="307">
        <v>55.69463706792222</v>
      </c>
      <c r="I13" s="305">
        <v>0.5023453442046589</v>
      </c>
      <c r="J13" s="305">
        <v>0.7513051774246265</v>
      </c>
      <c r="K13" s="305">
        <v>1.0094255893212156</v>
      </c>
      <c r="L13" s="305">
        <v>0.9019635833016114</v>
      </c>
      <c r="M13" s="305">
        <v>1.1068826443794715</v>
      </c>
      <c r="N13" s="305">
        <v>2.708239407461931</v>
      </c>
      <c r="O13" s="307">
        <v>0.6703080784815124</v>
      </c>
      <c r="P13" s="307">
        <v>1.640060725951143</v>
      </c>
      <c r="Q13" s="307">
        <v>1.2538027326920709</v>
      </c>
      <c r="R13" s="307">
        <v>0.6055818852027383</v>
      </c>
      <c r="S13" s="308">
        <v>0.9906624228462905</v>
      </c>
    </row>
    <row r="14" spans="1:19" ht="39.75" customHeight="1">
      <c r="A14" s="294" t="s">
        <v>27</v>
      </c>
      <c r="B14" s="295" t="s">
        <v>182</v>
      </c>
      <c r="C14" s="305">
        <v>0.0706682436428149</v>
      </c>
      <c r="D14" s="305">
        <v>0.9222353636901242</v>
      </c>
      <c r="E14" s="306">
        <v>-263</v>
      </c>
      <c r="F14" s="305">
        <v>-0.08432189804424495</v>
      </c>
      <c r="G14" s="307">
        <v>457.26194293042647</v>
      </c>
      <c r="H14" s="307">
        <v>82.0551176572119</v>
      </c>
      <c r="I14" s="305">
        <v>0.8054197111788735</v>
      </c>
      <c r="J14" s="305">
        <v>0.8054197111788735</v>
      </c>
      <c r="K14" s="305">
        <v>4.13926670609107</v>
      </c>
      <c r="L14" s="305">
        <v>0.9815593885850512</v>
      </c>
      <c r="M14" s="305">
        <v>1.0793537657400807</v>
      </c>
      <c r="N14" s="305">
        <v>8.596026490066226</v>
      </c>
      <c r="O14" s="307">
        <v>-13.833452126395818</v>
      </c>
      <c r="P14" s="307">
        <v>-110.17029328287606</v>
      </c>
      <c r="Q14" s="307">
        <v>-16.636902635902565</v>
      </c>
      <c r="R14" s="307">
        <v>-12.816420867268324</v>
      </c>
      <c r="S14" s="308">
        <v>0.24158868490606472</v>
      </c>
    </row>
    <row r="15" spans="1:19" ht="39.75" customHeight="1" thickBot="1">
      <c r="A15" s="294" t="s">
        <v>28</v>
      </c>
      <c r="B15" s="295" t="s">
        <v>183</v>
      </c>
      <c r="C15" s="305">
        <v>0.7022829580989094</v>
      </c>
      <c r="D15" s="305">
        <v>0.8295263205575566</v>
      </c>
      <c r="E15" s="306">
        <v>-109141</v>
      </c>
      <c r="F15" s="305">
        <v>-0.20550725783825818</v>
      </c>
      <c r="G15" s="307">
        <v>50.72352428348971</v>
      </c>
      <c r="H15" s="307">
        <v>33.65335605348898</v>
      </c>
      <c r="I15" s="305">
        <v>0.19793020048371945</v>
      </c>
      <c r="J15" s="305">
        <v>0.20018639189270224</v>
      </c>
      <c r="K15" s="305">
        <v>0.24677428398761425</v>
      </c>
      <c r="L15" s="305">
        <v>0.5881440179966813</v>
      </c>
      <c r="M15" s="305">
        <v>0.49446241724343015</v>
      </c>
      <c r="N15" s="305">
        <v>0.787192202284461</v>
      </c>
      <c r="O15" s="307">
        <v>2.9705442163532862</v>
      </c>
      <c r="P15" s="307">
        <v>4.729154657882306</v>
      </c>
      <c r="Q15" s="307">
        <v>14.34396223080613</v>
      </c>
      <c r="R15" s="307">
        <v>6.0076238613112825</v>
      </c>
      <c r="S15" s="308">
        <v>4.052286096594209</v>
      </c>
    </row>
    <row r="16" spans="1:19" ht="30.75" customHeight="1">
      <c r="A16" s="290" t="s">
        <v>29</v>
      </c>
      <c r="B16" s="295" t="s">
        <v>192</v>
      </c>
      <c r="C16" s="305">
        <v>0.03453488213745864</v>
      </c>
      <c r="D16" s="305">
        <v>1.383410728146746</v>
      </c>
      <c r="E16" s="306">
        <v>28155</v>
      </c>
      <c r="F16" s="305">
        <v>0.2771488758514785</v>
      </c>
      <c r="G16" s="307">
        <v>835.7030357916288</v>
      </c>
      <c r="H16" s="307">
        <v>89.3128486095594</v>
      </c>
      <c r="I16" s="305">
        <v>0.2567049808429119</v>
      </c>
      <c r="J16" s="305">
        <v>0.9227478060347457</v>
      </c>
      <c r="K16" s="305">
        <v>0.34536082474226804</v>
      </c>
      <c r="L16" s="305">
        <v>0.28742222965603187</v>
      </c>
      <c r="M16" s="305">
        <v>0.3073095932877095</v>
      </c>
      <c r="N16" s="305">
        <v>3.2536580653593288</v>
      </c>
      <c r="O16" s="307">
        <v>-2.021566018627003</v>
      </c>
      <c r="P16" s="307">
        <v>-21.403446963024418</v>
      </c>
      <c r="Q16" s="307">
        <v>-7.717999786897472</v>
      </c>
      <c r="R16" s="307">
        <v>-6.578271758455558</v>
      </c>
      <c r="S16" s="308">
        <v>2.8955223880597014</v>
      </c>
    </row>
    <row r="17" spans="1:19" ht="30.75" customHeight="1">
      <c r="A17" s="294" t="s">
        <v>30</v>
      </c>
      <c r="B17" s="295" t="s">
        <v>203</v>
      </c>
      <c r="C17" s="305">
        <v>0.0005961780155328542</v>
      </c>
      <c r="D17" s="305">
        <v>0.9168412232928362</v>
      </c>
      <c r="E17" s="306">
        <v>-5161</v>
      </c>
      <c r="F17" s="305">
        <v>-0.09070139364861778</v>
      </c>
      <c r="G17" s="307">
        <v>324.61468164004145</v>
      </c>
      <c r="H17" s="307">
        <v>76.44923637266669</v>
      </c>
      <c r="I17" s="305">
        <v>0.16050660154794918</v>
      </c>
      <c r="J17" s="305">
        <v>0.7431314929017838</v>
      </c>
      <c r="K17" s="305">
        <v>0.19119459646008974</v>
      </c>
      <c r="L17" s="305">
        <v>0.2099518702391329</v>
      </c>
      <c r="M17" s="305">
        <v>1.6791195255089557</v>
      </c>
      <c r="N17" s="305">
        <v>7.567410336600158</v>
      </c>
      <c r="O17" s="307">
        <v>-3.8577708032768907</v>
      </c>
      <c r="P17" s="307">
        <v>-17.386096826015457</v>
      </c>
      <c r="Q17" s="307">
        <v>-23.58174316658071</v>
      </c>
      <c r="R17" s="307">
        <v>-2.2974962441149427</v>
      </c>
      <c r="S17" s="308">
        <v>5.230273336771532</v>
      </c>
    </row>
    <row r="18" spans="1:19" ht="33" customHeight="1" thickBot="1">
      <c r="A18" s="294" t="s">
        <v>31</v>
      </c>
      <c r="B18" s="295" t="s">
        <v>124</v>
      </c>
      <c r="C18" s="305">
        <v>0.02250424472646695</v>
      </c>
      <c r="D18" s="305">
        <v>0.8838527727416616</v>
      </c>
      <c r="E18" s="306">
        <v>-4036</v>
      </c>
      <c r="F18" s="305">
        <v>-0.13141015205287662</v>
      </c>
      <c r="G18" s="307">
        <v>871.9923159574123</v>
      </c>
      <c r="H18" s="307">
        <v>89.71185282452568</v>
      </c>
      <c r="I18" s="305">
        <v>0.8382664272698038</v>
      </c>
      <c r="J18" s="305">
        <v>0.8835988583985421</v>
      </c>
      <c r="K18" s="305">
        <v>5.183008160391036</v>
      </c>
      <c r="L18" s="305">
        <v>0.93439874540261</v>
      </c>
      <c r="M18" s="305">
        <v>1.061682639532884</v>
      </c>
      <c r="N18" s="305">
        <v>7.630499820956209</v>
      </c>
      <c r="O18" s="307">
        <v>0.19382803949206123</v>
      </c>
      <c r="P18" s="307">
        <v>1.3930762033475412</v>
      </c>
      <c r="Q18" s="307">
        <v>0.24096289251376643</v>
      </c>
      <c r="R18" s="307">
        <v>0.18256683520542555</v>
      </c>
      <c r="S18" s="308">
        <v>0.19293814886152028</v>
      </c>
    </row>
    <row r="19" spans="1:19" ht="40.5" customHeight="1">
      <c r="A19" s="290" t="s">
        <v>32</v>
      </c>
      <c r="B19" s="295" t="s">
        <v>204</v>
      </c>
      <c r="C19" s="305">
        <v>0.24759284731774414</v>
      </c>
      <c r="D19" s="305">
        <v>10.96423658872077</v>
      </c>
      <c r="E19" s="306">
        <v>7244</v>
      </c>
      <c r="F19" s="305">
        <v>0.9087943796261447</v>
      </c>
      <c r="G19" s="307">
        <v>242.42880441600803</v>
      </c>
      <c r="H19" s="307">
        <v>70.7968492397875</v>
      </c>
      <c r="I19" s="305">
        <v>0.973365085180436</v>
      </c>
      <c r="J19" s="305">
        <v>0.973365085180436</v>
      </c>
      <c r="K19" s="305">
        <v>36.54470426409904</v>
      </c>
      <c r="L19" s="305">
        <v>1.3748706271993376</v>
      </c>
      <c r="M19" s="305">
        <v>0.7971625485739424</v>
      </c>
      <c r="N19" s="305">
        <v>2.6513442662927513</v>
      </c>
      <c r="O19" s="307">
        <v>0.025661705403621966</v>
      </c>
      <c r="P19" s="307">
        <v>0.085350240809608</v>
      </c>
      <c r="Q19" s="307">
        <v>0.026347485697079193</v>
      </c>
      <c r="R19" s="307">
        <v>0.032191308346746376</v>
      </c>
      <c r="S19" s="308">
        <v>0.027363745859680818</v>
      </c>
    </row>
    <row r="20" spans="1:19" ht="32.25" customHeight="1">
      <c r="A20" s="294" t="s">
        <v>33</v>
      </c>
      <c r="B20" s="295" t="s">
        <v>125</v>
      </c>
      <c r="C20" s="305">
        <v>0.9043512348098784</v>
      </c>
      <c r="D20" s="305">
        <v>2.5660525284202276</v>
      </c>
      <c r="E20" s="306">
        <v>15980</v>
      </c>
      <c r="F20" s="305">
        <v>0.6102963641918729</v>
      </c>
      <c r="G20" s="307">
        <v>276.59639474488233</v>
      </c>
      <c r="H20" s="307">
        <v>73.44637351938991</v>
      </c>
      <c r="I20" s="305">
        <v>0.8944913191627454</v>
      </c>
      <c r="J20" s="305">
        <v>0.8965195521661529</v>
      </c>
      <c r="K20" s="305">
        <v>8.477893118031526</v>
      </c>
      <c r="L20" s="305">
        <v>1.2178835745056886</v>
      </c>
      <c r="M20" s="305">
        <v>0.8626913966085598</v>
      </c>
      <c r="N20" s="305">
        <v>4.263501159776231</v>
      </c>
      <c r="O20" s="307">
        <v>11.993175154470109</v>
      </c>
      <c r="P20" s="307">
        <v>59.27138763814982</v>
      </c>
      <c r="Q20" s="307">
        <v>12.3123667860868</v>
      </c>
      <c r="R20" s="307">
        <v>13.902045623287846</v>
      </c>
      <c r="S20" s="308">
        <v>0.11795383429322934</v>
      </c>
    </row>
    <row r="21" spans="1:19" ht="30.75" customHeight="1" thickBot="1">
      <c r="A21" s="294" t="s">
        <v>34</v>
      </c>
      <c r="B21" s="295" t="s">
        <v>193</v>
      </c>
      <c r="C21" s="305">
        <v>0.21366238874151158</v>
      </c>
      <c r="D21" s="305">
        <v>0.42682801921481467</v>
      </c>
      <c r="E21" s="306">
        <v>-111921</v>
      </c>
      <c r="F21" s="305">
        <v>-1.3428639990401343</v>
      </c>
      <c r="G21" s="307">
        <v>327.50734897114404</v>
      </c>
      <c r="H21" s="307">
        <v>76.60858924632198</v>
      </c>
      <c r="I21" s="305">
        <v>0.4018147322806801</v>
      </c>
      <c r="J21" s="305">
        <v>0.4519710585844751</v>
      </c>
      <c r="K21" s="305">
        <v>0.6717228824652688</v>
      </c>
      <c r="L21" s="305">
        <v>0.5245035005000714</v>
      </c>
      <c r="M21" s="305">
        <v>0.4971463485543624</v>
      </c>
      <c r="N21" s="305">
        <v>3.215740303100393</v>
      </c>
      <c r="O21" s="307">
        <v>-5.429944450576872</v>
      </c>
      <c r="P21" s="307">
        <v>-35.123040255835235</v>
      </c>
      <c r="Q21" s="307">
        <v>-12.197472916623012</v>
      </c>
      <c r="R21" s="307">
        <v>-10.922225349469931</v>
      </c>
      <c r="S21" s="308">
        <v>1.4887091479300687</v>
      </c>
    </row>
    <row r="22" spans="1:19" ht="27.75" customHeight="1">
      <c r="A22" s="290" t="s">
        <v>35</v>
      </c>
      <c r="B22" s="295" t="s">
        <v>194</v>
      </c>
      <c r="C22" s="305">
        <v>0.47757255936675463</v>
      </c>
      <c r="D22" s="305">
        <v>9.680738786279683</v>
      </c>
      <c r="E22" s="306">
        <v>3290</v>
      </c>
      <c r="F22" s="305">
        <v>0.8967020986644862</v>
      </c>
      <c r="G22" s="307">
        <v>727.7732352139548</v>
      </c>
      <c r="H22" s="307">
        <v>87.91939679299333</v>
      </c>
      <c r="I22" s="305">
        <v>0.2727272727272727</v>
      </c>
      <c r="J22" s="305">
        <v>0.9875209904184913</v>
      </c>
      <c r="K22" s="305">
        <v>0.375</v>
      </c>
      <c r="L22" s="305">
        <v>0.31020148303497863</v>
      </c>
      <c r="M22" s="305">
        <v>0</v>
      </c>
      <c r="N22" s="305">
        <v>0</v>
      </c>
      <c r="O22" s="307">
        <v>0.02639871966209639</v>
      </c>
      <c r="P22" s="307">
        <v>0.22206800832755033</v>
      </c>
      <c r="Q22" s="307">
        <v>0.09658336351563443</v>
      </c>
      <c r="R22" s="307">
        <v>800</v>
      </c>
      <c r="S22" s="308">
        <v>2.6666666666666665</v>
      </c>
    </row>
    <row r="23" spans="1:19" ht="28.5" customHeight="1">
      <c r="A23" s="294" t="s">
        <v>36</v>
      </c>
      <c r="B23" s="295" t="s">
        <v>126</v>
      </c>
      <c r="C23" s="305">
        <v>0.005459260270233383</v>
      </c>
      <c r="D23" s="305">
        <v>0.9299849870342568</v>
      </c>
      <c r="E23" s="306">
        <v>-513</v>
      </c>
      <c r="F23" s="305">
        <v>-0.07528617552098621</v>
      </c>
      <c r="G23" s="307">
        <v>48.517757557968885</v>
      </c>
      <c r="H23" s="307">
        <v>32.66798418972332</v>
      </c>
      <c r="I23" s="305">
        <v>0.27598814229249014</v>
      </c>
      <c r="J23" s="305">
        <v>0.27598814229249014</v>
      </c>
      <c r="K23" s="305">
        <v>0.381192848369046</v>
      </c>
      <c r="L23" s="305">
        <v>0.8448275862068966</v>
      </c>
      <c r="M23" s="305">
        <v>4.1855373091328145</v>
      </c>
      <c r="N23" s="305">
        <v>6.459759893285905</v>
      </c>
      <c r="O23" s="307">
        <v>2.673581100547393</v>
      </c>
      <c r="P23" s="307">
        <v>4.126278345931525</v>
      </c>
      <c r="Q23" s="307">
        <v>8.306480486931616</v>
      </c>
      <c r="R23" s="307">
        <v>0.6387665198237885</v>
      </c>
      <c r="S23" s="308">
        <v>2.623344074471894</v>
      </c>
    </row>
    <row r="24" spans="1:19" ht="30.75" customHeight="1" thickBot="1">
      <c r="A24" s="294" t="s">
        <v>37</v>
      </c>
      <c r="B24" s="295" t="s">
        <v>225</v>
      </c>
      <c r="C24" s="305">
        <v>0.0039274698769463925</v>
      </c>
      <c r="D24" s="305">
        <v>0.8346407112135669</v>
      </c>
      <c r="E24" s="306">
        <v>-15494</v>
      </c>
      <c r="F24" s="305">
        <v>-0.19812032478741767</v>
      </c>
      <c r="G24" s="307">
        <v>150.839460392558</v>
      </c>
      <c r="H24" s="307">
        <v>60.13386416814074</v>
      </c>
      <c r="I24" s="305">
        <v>0.13145298186767532</v>
      </c>
      <c r="J24" s="305">
        <v>0.5223557238911347</v>
      </c>
      <c r="K24" s="305">
        <v>0.15134814710474112</v>
      </c>
      <c r="L24" s="305">
        <v>0.2186005900105117</v>
      </c>
      <c r="M24" s="305">
        <v>0.9815962228676608</v>
      </c>
      <c r="N24" s="305">
        <v>2.564848835129147</v>
      </c>
      <c r="O24" s="307">
        <v>-20.703656792860738</v>
      </c>
      <c r="P24" s="307">
        <v>-54.097345498080344</v>
      </c>
      <c r="Q24" s="307">
        <v>-152.44890836467988</v>
      </c>
      <c r="R24" s="307">
        <v>-21.09182605896397</v>
      </c>
      <c r="S24" s="308">
        <v>6.607282739364797</v>
      </c>
    </row>
    <row r="25" spans="1:19" ht="49.5" customHeight="1">
      <c r="A25" s="290" t="s">
        <v>38</v>
      </c>
      <c r="B25" s="295" t="s">
        <v>153</v>
      </c>
      <c r="C25" s="305">
        <v>0.373499783552316</v>
      </c>
      <c r="D25" s="305">
        <v>1.6878204303213955</v>
      </c>
      <c r="E25" s="306">
        <v>587887</v>
      </c>
      <c r="F25" s="305">
        <v>0.4075199102729314</v>
      </c>
      <c r="G25" s="307">
        <v>426.9346879273976</v>
      </c>
      <c r="H25" s="307">
        <v>81.0223159926457</v>
      </c>
      <c r="I25" s="305">
        <v>0.6465375981511124</v>
      </c>
      <c r="J25" s="305">
        <v>0.8875610007651077</v>
      </c>
      <c r="K25" s="305">
        <v>1.8291552220807932</v>
      </c>
      <c r="L25" s="305">
        <v>0.7979747187303284</v>
      </c>
      <c r="M25" s="305">
        <v>0.5016211713645063</v>
      </c>
      <c r="N25" s="305">
        <v>3.2858830557797223</v>
      </c>
      <c r="O25" s="307">
        <v>7.580461388118666</v>
      </c>
      <c r="P25" s="307">
        <v>49.65601743334638</v>
      </c>
      <c r="Q25" s="307">
        <v>11.280481105194148</v>
      </c>
      <c r="R25" s="307">
        <v>15.111924736945111</v>
      </c>
      <c r="S25" s="308">
        <v>0.5467004592767307</v>
      </c>
    </row>
    <row r="26" spans="1:19" ht="35.25" customHeight="1">
      <c r="A26" s="294" t="s">
        <v>39</v>
      </c>
      <c r="B26" s="295" t="s">
        <v>205</v>
      </c>
      <c r="C26" s="305">
        <v>0.27906838483375696</v>
      </c>
      <c r="D26" s="305">
        <v>1.5845335235802083</v>
      </c>
      <c r="E26" s="306">
        <v>39328</v>
      </c>
      <c r="F26" s="305">
        <v>0.3688994362577268</v>
      </c>
      <c r="G26" s="307">
        <v>136.51380277462505</v>
      </c>
      <c r="H26" s="307">
        <v>57.71916952547146</v>
      </c>
      <c r="I26" s="305">
        <v>0.2454341747803843</v>
      </c>
      <c r="J26" s="305">
        <v>0.7331654405203355</v>
      </c>
      <c r="K26" s="305">
        <v>0.3252654262588037</v>
      </c>
      <c r="L26" s="305">
        <v>0.42522125109938436</v>
      </c>
      <c r="M26" s="305">
        <v>0.9349639011806016</v>
      </c>
      <c r="N26" s="305">
        <v>2.6986620127981387</v>
      </c>
      <c r="O26" s="307">
        <v>-1.0807252010964008</v>
      </c>
      <c r="P26" s="307">
        <v>-3.1193846551612694</v>
      </c>
      <c r="Q26" s="307">
        <v>-3.899167811262826</v>
      </c>
      <c r="R26" s="307">
        <v>-1.1559004574740726</v>
      </c>
      <c r="S26" s="308">
        <v>3.074412216207482</v>
      </c>
    </row>
    <row r="27" spans="1:19" ht="36.75" customHeight="1" thickBot="1">
      <c r="A27" s="294" t="s">
        <v>40</v>
      </c>
      <c r="B27" s="295" t="s">
        <v>206</v>
      </c>
      <c r="C27" s="305">
        <v>0.23315739612938152</v>
      </c>
      <c r="D27" s="305">
        <v>1.1257274326701854</v>
      </c>
      <c r="E27" s="306">
        <v>4645</v>
      </c>
      <c r="F27" s="305">
        <v>0.11168550132243328</v>
      </c>
      <c r="G27" s="307">
        <v>901.7504207742245</v>
      </c>
      <c r="H27" s="307">
        <v>90.01747362155209</v>
      </c>
      <c r="I27" s="305">
        <v>0.9113237708459345</v>
      </c>
      <c r="J27" s="305">
        <v>0.9113237708459345</v>
      </c>
      <c r="K27" s="305">
        <v>10.276979293544459</v>
      </c>
      <c r="L27" s="305">
        <v>1.0123854116116233</v>
      </c>
      <c r="M27" s="305">
        <v>0.3971192084527684</v>
      </c>
      <c r="N27" s="305">
        <v>3.317487299918444</v>
      </c>
      <c r="O27" s="307">
        <v>0.6116330248899354</v>
      </c>
      <c r="P27" s="307">
        <v>5.109510567843492</v>
      </c>
      <c r="Q27" s="307">
        <v>0.6847817784836298</v>
      </c>
      <c r="R27" s="307">
        <v>1.5401748690851362</v>
      </c>
      <c r="S27" s="308">
        <v>0.0973048569464527</v>
      </c>
    </row>
    <row r="28" spans="1:19" ht="44.25" customHeight="1">
      <c r="A28" s="290" t="s">
        <v>41</v>
      </c>
      <c r="B28" s="295" t="s">
        <v>207</v>
      </c>
      <c r="C28" s="305">
        <v>0.8043882261255321</v>
      </c>
      <c r="D28" s="305">
        <v>1.47017564894191</v>
      </c>
      <c r="E28" s="306">
        <v>15686</v>
      </c>
      <c r="F28" s="305">
        <v>0.31980916653074537</v>
      </c>
      <c r="G28" s="307">
        <v>337.1534007502854</v>
      </c>
      <c r="H28" s="307">
        <v>77.1247347433715</v>
      </c>
      <c r="I28" s="305">
        <v>0.5505025301401488</v>
      </c>
      <c r="J28" s="305">
        <v>0.8444045425926358</v>
      </c>
      <c r="K28" s="305">
        <v>1.224706626962305</v>
      </c>
      <c r="L28" s="305">
        <v>0.7137820726021515</v>
      </c>
      <c r="M28" s="305">
        <v>0.666585826551314</v>
      </c>
      <c r="N28" s="305">
        <v>2.9140026096884686</v>
      </c>
      <c r="O28" s="307">
        <v>-2.8486812956183103</v>
      </c>
      <c r="P28" s="307">
        <v>-12.453107160332735</v>
      </c>
      <c r="Q28" s="307">
        <v>-5.174692466705073</v>
      </c>
      <c r="R28" s="307">
        <v>-4.273540153645943</v>
      </c>
      <c r="S28" s="308">
        <v>0.8165220780100986</v>
      </c>
    </row>
    <row r="29" spans="1:19" ht="33.75" customHeight="1">
      <c r="A29" s="294" t="s">
        <v>42</v>
      </c>
      <c r="B29" s="298" t="s">
        <v>209</v>
      </c>
      <c r="C29" s="305">
        <v>0.27824267782426776</v>
      </c>
      <c r="D29" s="305">
        <v>0.694750855838722</v>
      </c>
      <c r="E29" s="306">
        <v>-3210</v>
      </c>
      <c r="F29" s="305">
        <v>-0.43936490555707636</v>
      </c>
      <c r="G29" s="307">
        <v>360.128661374213</v>
      </c>
      <c r="H29" s="307">
        <v>78.26694827022042</v>
      </c>
      <c r="I29" s="305">
        <v>0.17711277032453818</v>
      </c>
      <c r="J29" s="305">
        <v>0.6871820804949876</v>
      </c>
      <c r="K29" s="305">
        <v>0.2152333441781441</v>
      </c>
      <c r="L29" s="305">
        <v>0.22629318535973547</v>
      </c>
      <c r="M29" s="305">
        <v>2.014308169171331</v>
      </c>
      <c r="N29" s="305">
        <v>5.99038881607689</v>
      </c>
      <c r="O29" s="307">
        <v>0.27323608479132694</v>
      </c>
      <c r="P29" s="307">
        <v>0.8125819134993446</v>
      </c>
      <c r="Q29" s="307">
        <v>1.561975142761169</v>
      </c>
      <c r="R29" s="307">
        <v>0.13564760793465577</v>
      </c>
      <c r="S29" s="308">
        <v>4.646120255290561</v>
      </c>
    </row>
    <row r="30" spans="1:19" ht="43.5" customHeight="1" thickBot="1">
      <c r="A30" s="294" t="s">
        <v>208</v>
      </c>
      <c r="B30" s="295" t="s">
        <v>211</v>
      </c>
      <c r="C30" s="305">
        <v>0.2611731843575419</v>
      </c>
      <c r="D30" s="305">
        <v>1.238826815642458</v>
      </c>
      <c r="E30" s="306">
        <v>171</v>
      </c>
      <c r="F30" s="305">
        <v>0.1927846674182638</v>
      </c>
      <c r="G30" s="307">
        <v>1737.542277339346</v>
      </c>
      <c r="H30" s="307">
        <v>94.55794834038899</v>
      </c>
      <c r="I30" s="305">
        <v>0.012454751825265354</v>
      </c>
      <c r="J30" s="305">
        <v>0.956070924596601</v>
      </c>
      <c r="K30" s="305">
        <v>0.01261182902584493</v>
      </c>
      <c r="L30" s="305">
        <v>0.013171554632753699</v>
      </c>
      <c r="M30" s="305">
        <v>0.3569523225509735</v>
      </c>
      <c r="N30" s="305">
        <v>7.034441087613293</v>
      </c>
      <c r="O30" s="307">
        <v>-0.8462363942971026</v>
      </c>
      <c r="P30" s="307">
        <v>-16.676737160120847</v>
      </c>
      <c r="Q30" s="307">
        <v>-67.98029556650246</v>
      </c>
      <c r="R30" s="307">
        <v>-2.370726679264731</v>
      </c>
      <c r="S30" s="308">
        <v>79.29064039408867</v>
      </c>
    </row>
    <row r="31" spans="1:19" ht="49.5" customHeight="1" thickBot="1">
      <c r="A31" s="290" t="s">
        <v>210</v>
      </c>
      <c r="B31" s="299" t="s">
        <v>223</v>
      </c>
      <c r="C31" s="305">
        <v>42.50841370004366</v>
      </c>
      <c r="D31" s="305">
        <v>42.50841370004366</v>
      </c>
      <c r="E31" s="306">
        <v>209177.5</v>
      </c>
      <c r="F31" s="305">
        <v>0.976475245417145</v>
      </c>
      <c r="G31" s="307">
        <v>1530.2092411943222</v>
      </c>
      <c r="H31" s="307">
        <v>93.86581811260388</v>
      </c>
      <c r="I31" s="305">
        <v>0.3084863204647567</v>
      </c>
      <c r="J31" s="305">
        <v>0.998556948765324</v>
      </c>
      <c r="K31" s="305">
        <v>0.44610299057581354</v>
      </c>
      <c r="L31" s="305">
        <v>0.32864606804437435</v>
      </c>
      <c r="M31" s="305">
        <v>0</v>
      </c>
      <c r="N31" s="305">
        <v>0</v>
      </c>
      <c r="O31" s="307">
        <v>0</v>
      </c>
      <c r="P31" s="307">
        <v>0</v>
      </c>
      <c r="Q31" s="307">
        <v>0</v>
      </c>
      <c r="R31" s="307">
        <v>0</v>
      </c>
      <c r="S31" s="308">
        <v>2.2416348267677746</v>
      </c>
    </row>
    <row r="32" spans="1:19" s="58" customFormat="1" ht="27" customHeight="1" thickBot="1">
      <c r="A32" s="65"/>
      <c r="B32" s="75"/>
      <c r="C32" s="66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278"/>
    </row>
  </sheetData>
  <sheetProtection/>
  <mergeCells count="25">
    <mergeCell ref="S7:S8"/>
    <mergeCell ref="G7:G8"/>
    <mergeCell ref="M7:M8"/>
    <mergeCell ref="K6:K8"/>
    <mergeCell ref="G6:J6"/>
    <mergeCell ref="A6:A8"/>
    <mergeCell ref="B6:B8"/>
    <mergeCell ref="L6:N6"/>
    <mergeCell ref="R6:S6"/>
    <mergeCell ref="N7:N8"/>
    <mergeCell ref="A3:S3"/>
    <mergeCell ref="A4:S4"/>
    <mergeCell ref="E6:E8"/>
    <mergeCell ref="H7:H8"/>
    <mergeCell ref="I7:I8"/>
    <mergeCell ref="R7:R8"/>
    <mergeCell ref="Q6:Q8"/>
    <mergeCell ref="F6:F8"/>
    <mergeCell ref="J7:J8"/>
    <mergeCell ref="L7:L8"/>
    <mergeCell ref="A2:S2"/>
    <mergeCell ref="C6:C8"/>
    <mergeCell ref="D6:D8"/>
    <mergeCell ref="O6:O8"/>
    <mergeCell ref="P6:P8"/>
  </mergeCells>
  <printOptions/>
  <pageMargins left="0.2" right="0.21" top="0.2" bottom="0.22" header="0.2" footer="0.22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S14"/>
  <sheetViews>
    <sheetView zoomScalePageLayoutView="0" workbookViewId="0" topLeftCell="A10">
      <selection activeCell="E14" sqref="E14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4" width="9.57421875" style="3" customWidth="1"/>
    <col min="5" max="5" width="9.140625" style="3" customWidth="1"/>
    <col min="6" max="8" width="9.57421875" style="3" customWidth="1"/>
    <col min="9" max="9" width="13.57421875" style="3" customWidth="1"/>
    <col min="10" max="10" width="15.28125" style="3" customWidth="1"/>
    <col min="11" max="11" width="12.7109375" style="3" customWidth="1"/>
    <col min="12" max="12" width="13.140625" style="3" customWidth="1"/>
    <col min="13" max="14" width="9.57421875" style="3" customWidth="1"/>
    <col min="15" max="15" width="11.421875" style="3" customWidth="1"/>
    <col min="16" max="19" width="9.574218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90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91</v>
      </c>
      <c r="S5" s="29"/>
    </row>
    <row r="6" spans="1:19" ht="0.7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526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533" t="s">
        <v>61</v>
      </c>
    </row>
    <row r="8" spans="1:19" ht="148.5" customHeight="1" thickBot="1">
      <c r="A8" s="490"/>
      <c r="B8" s="493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539"/>
    </row>
    <row r="9" spans="1:19" s="38" customFormat="1" ht="15.75" customHeight="1" thickBot="1">
      <c r="A9" s="213">
        <v>1</v>
      </c>
      <c r="B9" s="213">
        <v>2</v>
      </c>
      <c r="C9" s="214">
        <v>3</v>
      </c>
      <c r="D9" s="215">
        <v>4</v>
      </c>
      <c r="E9" s="216">
        <v>5</v>
      </c>
      <c r="F9" s="215">
        <v>6</v>
      </c>
      <c r="G9" s="216">
        <v>7</v>
      </c>
      <c r="H9" s="216">
        <v>8</v>
      </c>
      <c r="I9" s="216">
        <v>9</v>
      </c>
      <c r="J9" s="216">
        <v>10</v>
      </c>
      <c r="K9" s="215">
        <v>11</v>
      </c>
      <c r="L9" s="216">
        <v>12</v>
      </c>
      <c r="M9" s="216">
        <v>13</v>
      </c>
      <c r="N9" s="216">
        <v>14</v>
      </c>
      <c r="O9" s="215">
        <v>15</v>
      </c>
      <c r="P9" s="217">
        <v>16</v>
      </c>
      <c r="Q9" s="215">
        <v>17</v>
      </c>
      <c r="R9" s="216">
        <v>18</v>
      </c>
      <c r="S9" s="218">
        <v>19</v>
      </c>
    </row>
    <row r="10" spans="1:19" ht="37.5" customHeight="1">
      <c r="A10" s="77" t="s">
        <v>23</v>
      </c>
      <c r="B10" s="61" t="s">
        <v>102</v>
      </c>
      <c r="C10" s="260">
        <v>5.265287032173039</v>
      </c>
      <c r="D10" s="260">
        <v>13.450314265439097</v>
      </c>
      <c r="E10" s="233">
        <v>540378.5</v>
      </c>
      <c r="F10" s="260">
        <v>0.9256522947891616</v>
      </c>
      <c r="G10" s="261">
        <v>77.7132635115239</v>
      </c>
      <c r="H10" s="261">
        <v>43.729579872626985</v>
      </c>
      <c r="I10" s="260">
        <v>0.6004465920894249</v>
      </c>
      <c r="J10" s="260">
        <v>0.9581642339228004</v>
      </c>
      <c r="K10" s="260">
        <v>1.5027943203623282</v>
      </c>
      <c r="L10" s="260">
        <v>1.3730902374053702</v>
      </c>
      <c r="M10" s="260">
        <v>0.010431677067228461</v>
      </c>
      <c r="N10" s="260">
        <v>0.01862505501049852</v>
      </c>
      <c r="O10" s="261">
        <v>5.9367252708021985</v>
      </c>
      <c r="P10" s="261">
        <v>10.599622097033045</v>
      </c>
      <c r="Q10" s="261">
        <v>9.714411110971986</v>
      </c>
      <c r="R10" s="261">
        <v>569.10554578541</v>
      </c>
      <c r="S10" s="260">
        <v>0.6654270557523114</v>
      </c>
    </row>
    <row r="11" spans="1:19" ht="30" customHeight="1">
      <c r="A11" s="77" t="s">
        <v>24</v>
      </c>
      <c r="B11" s="43" t="s">
        <v>216</v>
      </c>
      <c r="C11" s="260">
        <v>0.35302516509013027</v>
      </c>
      <c r="D11" s="260">
        <v>2.218989826878458</v>
      </c>
      <c r="E11" s="233">
        <v>6830</v>
      </c>
      <c r="F11" s="260">
        <v>0.5493444864473578</v>
      </c>
      <c r="G11" s="261">
        <v>4.303064425319714</v>
      </c>
      <c r="H11" s="261">
        <v>4.12553979025293</v>
      </c>
      <c r="I11" s="260">
        <v>0.5679364589759408</v>
      </c>
      <c r="J11" s="260">
        <v>0.5679364589759408</v>
      </c>
      <c r="K11" s="260">
        <v>1.3144743887203283</v>
      </c>
      <c r="L11" s="260">
        <v>13.766355140186915</v>
      </c>
      <c r="M11" s="260">
        <v>0.7192218866583763</v>
      </c>
      <c r="N11" s="260">
        <v>0.7551058472442413</v>
      </c>
      <c r="O11" s="261">
        <v>0</v>
      </c>
      <c r="P11" s="261">
        <v>0</v>
      </c>
      <c r="Q11" s="261">
        <v>0</v>
      </c>
      <c r="R11" s="261">
        <v>0</v>
      </c>
      <c r="S11" s="260">
        <v>0.7607603530210455</v>
      </c>
    </row>
    <row r="12" spans="1:19" ht="36.75" customHeight="1">
      <c r="A12" s="77" t="s">
        <v>25</v>
      </c>
      <c r="B12" s="43" t="s">
        <v>217</v>
      </c>
      <c r="C12" s="260">
        <v>1.0794644115574348</v>
      </c>
      <c r="D12" s="260">
        <v>1.7940051679586564</v>
      </c>
      <c r="E12" s="233">
        <v>8450.2</v>
      </c>
      <c r="F12" s="260">
        <v>0.442588004839546</v>
      </c>
      <c r="G12" s="261">
        <v>159.03827117170437</v>
      </c>
      <c r="H12" s="261">
        <v>61.39566576488048</v>
      </c>
      <c r="I12" s="260">
        <v>0.7816444050839711</v>
      </c>
      <c r="J12" s="260">
        <v>0.7848148103216102</v>
      </c>
      <c r="K12" s="260">
        <v>3.579685720370765</v>
      </c>
      <c r="L12" s="260">
        <v>1.2731263605436576</v>
      </c>
      <c r="M12" s="260">
        <v>1.9756512806543534</v>
      </c>
      <c r="N12" s="260">
        <v>3.835399507176523</v>
      </c>
      <c r="O12" s="261">
        <v>-48.08158248625072</v>
      </c>
      <c r="P12" s="261">
        <v>-93.34242311778544</v>
      </c>
      <c r="Q12" s="261">
        <v>-75.79446480815146</v>
      </c>
      <c r="R12" s="261">
        <v>-24.337079603605787</v>
      </c>
      <c r="S12" s="260">
        <v>0.2793541327690704</v>
      </c>
    </row>
    <row r="13" spans="1:19" ht="35.25" customHeight="1">
      <c r="A13" s="226" t="s">
        <v>26</v>
      </c>
      <c r="B13" s="50" t="s">
        <v>133</v>
      </c>
      <c r="C13" s="260" t="e">
        <v>#DIV/0!</v>
      </c>
      <c r="D13" s="260" t="e">
        <v>#DIV/0!</v>
      </c>
      <c r="E13" s="233">
        <v>0</v>
      </c>
      <c r="F13" s="260" t="e">
        <v>#DIV/0!</v>
      </c>
      <c r="G13" s="261" t="e">
        <v>#DIV/0!</v>
      </c>
      <c r="H13" s="261" t="e">
        <v>#DIV/0!</v>
      </c>
      <c r="I13" s="260" t="e">
        <v>#DIV/0!</v>
      </c>
      <c r="J13" s="260" t="e">
        <v>#DIV/0!</v>
      </c>
      <c r="K13" s="260" t="e">
        <v>#DIV/0!</v>
      </c>
      <c r="L13" s="260" t="e">
        <v>#DIV/0!</v>
      </c>
      <c r="M13" s="260" t="e">
        <v>#DIV/0!</v>
      </c>
      <c r="N13" s="260" t="e">
        <v>#DIV/0!</v>
      </c>
      <c r="O13" s="261" t="e">
        <v>#DIV/0!</v>
      </c>
      <c r="P13" s="261" t="e">
        <v>#DIV/0!</v>
      </c>
      <c r="Q13" s="261" t="e">
        <v>#DIV/0!</v>
      </c>
      <c r="R13" s="261" t="e">
        <v>#DIV/0!</v>
      </c>
      <c r="S13" s="260" t="e">
        <v>#DIV/0!</v>
      </c>
    </row>
    <row r="14" spans="1:19" s="262" customFormat="1" ht="35.25" customHeight="1">
      <c r="A14" s="77" t="s">
        <v>27</v>
      </c>
      <c r="B14" s="43" t="s">
        <v>199</v>
      </c>
      <c r="C14" s="260">
        <v>0</v>
      </c>
      <c r="D14" s="260">
        <v>0.928217386719162</v>
      </c>
      <c r="E14" s="233">
        <v>-4084</v>
      </c>
      <c r="F14" s="260">
        <v>-0.07733383828820299</v>
      </c>
      <c r="G14" s="261">
        <v>38.30335163794736</v>
      </c>
      <c r="H14" s="261">
        <v>27.695172376023443</v>
      </c>
      <c r="I14" s="260">
        <v>0.06044798597990087</v>
      </c>
      <c r="J14" s="260">
        <v>0.22103562529094445</v>
      </c>
      <c r="K14" s="260">
        <v>0.06433702985879369</v>
      </c>
      <c r="L14" s="260">
        <v>0.2182618153055171</v>
      </c>
      <c r="M14" s="260">
        <v>0</v>
      </c>
      <c r="N14" s="260">
        <v>0</v>
      </c>
      <c r="O14" s="261">
        <v>-1.583444811488165</v>
      </c>
      <c r="P14" s="261">
        <v>-2.1965536830145806</v>
      </c>
      <c r="Q14" s="261">
        <v>-26.27406568516421</v>
      </c>
      <c r="R14" s="261" t="e">
        <v>#DIV/0!</v>
      </c>
      <c r="S14" s="260">
        <v>15.543148357870894</v>
      </c>
    </row>
  </sheetData>
  <sheetProtection/>
  <mergeCells count="25">
    <mergeCell ref="A2:S2"/>
    <mergeCell ref="A3:S3"/>
    <mergeCell ref="A4:S4"/>
    <mergeCell ref="R6:S6"/>
    <mergeCell ref="A6:A8"/>
    <mergeCell ref="B6:B8"/>
    <mergeCell ref="O6:O8"/>
    <mergeCell ref="F6:F8"/>
    <mergeCell ref="K6:K8"/>
    <mergeCell ref="D6:D8"/>
    <mergeCell ref="C6:C8"/>
    <mergeCell ref="P6:P8"/>
    <mergeCell ref="J7:J8"/>
    <mergeCell ref="L7:L8"/>
    <mergeCell ref="E6:E8"/>
    <mergeCell ref="G6:J6"/>
    <mergeCell ref="L6:N6"/>
    <mergeCell ref="S7:S8"/>
    <mergeCell ref="Q6:Q8"/>
    <mergeCell ref="G7:G8"/>
    <mergeCell ref="H7:H8"/>
    <mergeCell ref="M7:M8"/>
    <mergeCell ref="N7:N8"/>
    <mergeCell ref="R7:R8"/>
    <mergeCell ref="I7:I8"/>
  </mergeCells>
  <printOptions/>
  <pageMargins left="0.2" right="0.2" top="0.43" bottom="0.25" header="0.5" footer="0.21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6"/>
  <sheetViews>
    <sheetView zoomScalePageLayoutView="0" workbookViewId="0" topLeftCell="V10">
      <selection activeCell="Z10" sqref="Z10:AI17"/>
    </sheetView>
  </sheetViews>
  <sheetFormatPr defaultColWidth="9.140625" defaultRowHeight="12.75"/>
  <cols>
    <col min="1" max="1" width="4.421875" style="3" customWidth="1"/>
    <col min="2" max="2" width="33.28125" style="3" customWidth="1"/>
    <col min="3" max="3" width="7.8515625" style="3" customWidth="1"/>
    <col min="4" max="4" width="8.8515625" style="3" customWidth="1"/>
    <col min="5" max="5" width="7.8515625" style="3" customWidth="1"/>
    <col min="6" max="6" width="9.00390625" style="3" customWidth="1"/>
    <col min="7" max="13" width="7.8515625" style="3" customWidth="1"/>
    <col min="14" max="14" width="8.8515625" style="3" customWidth="1"/>
    <col min="15" max="16" width="7.8515625" style="3" customWidth="1"/>
    <col min="17" max="17" width="9.421875" style="3" customWidth="1"/>
    <col min="18" max="18" width="9.57421875" style="3" customWidth="1"/>
    <col min="19" max="20" width="7.8515625" style="3" customWidth="1"/>
    <col min="21" max="21" width="10.7109375" style="3" customWidth="1"/>
    <col min="22" max="22" width="10.57421875" style="3" customWidth="1"/>
    <col min="23" max="23" width="10.8515625" style="3" customWidth="1"/>
    <col min="24" max="24" width="10.00390625" style="3" customWidth="1"/>
    <col min="25" max="25" width="7.8515625" style="3" customWidth="1"/>
    <col min="26" max="26" width="6.7109375" style="3" customWidth="1"/>
    <col min="27" max="27" width="10.8515625" style="3" bestFit="1" customWidth="1"/>
    <col min="28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232</v>
      </c>
      <c r="X5" s="30" t="s">
        <v>128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3" t="s">
        <v>151</v>
      </c>
      <c r="X6" s="421" t="s">
        <v>152</v>
      </c>
      <c r="Y6" s="423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24"/>
    </row>
    <row r="8" spans="1:25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4"/>
      <c r="X8" s="422"/>
      <c r="Y8" s="424"/>
    </row>
    <row r="9" spans="1:25" s="38" customFormat="1" ht="15.75" customHeight="1" thickBot="1" thickTop="1">
      <c r="A9" s="21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2">
        <v>22</v>
      </c>
      <c r="W9" s="21">
        <v>23</v>
      </c>
      <c r="X9" s="22">
        <v>24</v>
      </c>
      <c r="Y9" s="21">
        <v>25</v>
      </c>
    </row>
    <row r="10" spans="1:31" s="38" customFormat="1" ht="84.75" customHeight="1" thickBot="1">
      <c r="A10" s="60">
        <v>1</v>
      </c>
      <c r="B10" s="43" t="s">
        <v>103</v>
      </c>
      <c r="C10" s="1">
        <v>100</v>
      </c>
      <c r="D10" s="112">
        <v>58995</v>
      </c>
      <c r="E10" s="112">
        <v>26085.6</v>
      </c>
      <c r="F10" s="112">
        <v>65614.3</v>
      </c>
      <c r="G10" s="112">
        <v>712.8</v>
      </c>
      <c r="H10" s="112">
        <v>10825.4</v>
      </c>
      <c r="I10" s="112">
        <v>45233.7</v>
      </c>
      <c r="J10" s="112">
        <v>30000</v>
      </c>
      <c r="K10" s="112"/>
      <c r="L10" s="112">
        <v>15233.7</v>
      </c>
      <c r="M10" s="112">
        <v>0</v>
      </c>
      <c r="N10" s="112">
        <v>79375.6</v>
      </c>
      <c r="O10" s="112">
        <v>11735.4</v>
      </c>
      <c r="P10" s="112">
        <v>26550</v>
      </c>
      <c r="Q10" s="112">
        <v>124609.3</v>
      </c>
      <c r="R10" s="112">
        <v>0</v>
      </c>
      <c r="S10" s="112">
        <v>-3595</v>
      </c>
      <c r="T10" s="112">
        <v>25</v>
      </c>
      <c r="U10" s="112">
        <v>9925</v>
      </c>
      <c r="V10" s="112">
        <v>0</v>
      </c>
      <c r="W10" s="112">
        <v>13520</v>
      </c>
      <c r="X10" s="112">
        <v>3886</v>
      </c>
      <c r="Y10" s="112">
        <v>0</v>
      </c>
      <c r="AA10" s="3"/>
      <c r="AB10" s="51"/>
      <c r="AC10" s="3"/>
      <c r="AD10" s="3"/>
      <c r="AE10" s="3"/>
    </row>
    <row r="11" spans="1:31" s="38" customFormat="1" ht="30.75" customHeight="1" thickBot="1">
      <c r="A11" s="60">
        <v>2</v>
      </c>
      <c r="B11" s="43" t="s">
        <v>219</v>
      </c>
      <c r="C11" s="1">
        <v>100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A11" s="3"/>
      <c r="AB11" s="51"/>
      <c r="AC11" s="3"/>
      <c r="AD11" s="3"/>
      <c r="AE11" s="3"/>
    </row>
    <row r="12" spans="1:25" ht="18" customHeight="1" thickBot="1">
      <c r="A12" s="134"/>
      <c r="B12" s="135" t="s">
        <v>68</v>
      </c>
      <c r="C12" s="136"/>
      <c r="D12" s="112">
        <f aca="true" t="shared" si="0" ref="D12:X12">SUM(D10:D11)</f>
        <v>58995</v>
      </c>
      <c r="E12" s="112">
        <f t="shared" si="0"/>
        <v>26085.6</v>
      </c>
      <c r="F12" s="112">
        <f t="shared" si="0"/>
        <v>65614.3</v>
      </c>
      <c r="G12" s="112">
        <f t="shared" si="0"/>
        <v>712.8</v>
      </c>
      <c r="H12" s="112">
        <f t="shared" si="0"/>
        <v>10825.4</v>
      </c>
      <c r="I12" s="112">
        <f t="shared" si="0"/>
        <v>45233.7</v>
      </c>
      <c r="J12" s="112">
        <f t="shared" si="0"/>
        <v>30000</v>
      </c>
      <c r="K12" s="112">
        <f t="shared" si="0"/>
        <v>0</v>
      </c>
      <c r="L12" s="112">
        <f t="shared" si="0"/>
        <v>15233.7</v>
      </c>
      <c r="M12" s="112">
        <f t="shared" si="0"/>
        <v>0</v>
      </c>
      <c r="N12" s="112">
        <f t="shared" si="0"/>
        <v>79375.6</v>
      </c>
      <c r="O12" s="112">
        <f t="shared" si="0"/>
        <v>11735.4</v>
      </c>
      <c r="P12" s="112">
        <f t="shared" si="0"/>
        <v>26550</v>
      </c>
      <c r="Q12" s="112">
        <f t="shared" si="0"/>
        <v>124609.3</v>
      </c>
      <c r="R12" s="112">
        <f t="shared" si="0"/>
        <v>0</v>
      </c>
      <c r="S12" s="112">
        <f t="shared" si="0"/>
        <v>-3595</v>
      </c>
      <c r="T12" s="112">
        <f t="shared" si="0"/>
        <v>25</v>
      </c>
      <c r="U12" s="112">
        <f t="shared" si="0"/>
        <v>9925</v>
      </c>
      <c r="V12" s="113">
        <f t="shared" si="0"/>
        <v>0</v>
      </c>
      <c r="W12" s="112">
        <f t="shared" si="0"/>
        <v>13520</v>
      </c>
      <c r="X12" s="113">
        <f t="shared" si="0"/>
        <v>3886</v>
      </c>
      <c r="Y12" s="112">
        <v>0</v>
      </c>
    </row>
    <row r="13" ht="16.5" customHeight="1"/>
    <row r="14" ht="2.25" customHeight="1" hidden="1">
      <c r="A14" s="102"/>
    </row>
    <row r="15" ht="17.25" hidden="1"/>
    <row r="16" ht="17.25" hidden="1">
      <c r="R16" s="5"/>
    </row>
  </sheetData>
  <sheetProtection/>
  <mergeCells count="32">
    <mergeCell ref="M6:M8"/>
    <mergeCell ref="J6:L6"/>
    <mergeCell ref="H7:H8"/>
    <mergeCell ref="J7:J8"/>
    <mergeCell ref="K7:K8"/>
    <mergeCell ref="L7:L8"/>
    <mergeCell ref="I6:I8"/>
    <mergeCell ref="A6:A8"/>
    <mergeCell ref="C6:C8"/>
    <mergeCell ref="F6:F8"/>
    <mergeCell ref="G7:G8"/>
    <mergeCell ref="D6:D8"/>
    <mergeCell ref="R6:R8"/>
    <mergeCell ref="X6:X8"/>
    <mergeCell ref="P7:P8"/>
    <mergeCell ref="Q1:V1"/>
    <mergeCell ref="A2:V2"/>
    <mergeCell ref="A3:V3"/>
    <mergeCell ref="A4:V4"/>
    <mergeCell ref="E6:E8"/>
    <mergeCell ref="B6:B8"/>
    <mergeCell ref="G6:H6"/>
    <mergeCell ref="V6:V8"/>
    <mergeCell ref="T6:T8"/>
    <mergeCell ref="N6:N8"/>
    <mergeCell ref="Y6:Y8"/>
    <mergeCell ref="S6:S8"/>
    <mergeCell ref="Q6:Q8"/>
    <mergeCell ref="W6:W8"/>
    <mergeCell ref="U6:U8"/>
    <mergeCell ref="O7:O8"/>
    <mergeCell ref="O6:P6"/>
  </mergeCells>
  <printOptions/>
  <pageMargins left="0.2" right="0.2" top="0.2" bottom="0.22" header="0.2" footer="0.22"/>
  <pageSetup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G11">
      <selection activeCell="G10" sqref="A1:IV16384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19" width="9.4218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92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128</v>
      </c>
      <c r="S5" s="29"/>
    </row>
    <row r="6" spans="1:19" ht="0.7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495" t="s">
        <v>61</v>
      </c>
    </row>
    <row r="8" spans="1:19" ht="148.5" customHeight="1" thickBot="1">
      <c r="A8" s="491"/>
      <c r="B8" s="494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496"/>
    </row>
    <row r="9" spans="1:19" s="38" customFormat="1" ht="15.75" customHeight="1" thickBot="1" thickTop="1">
      <c r="A9" s="8">
        <v>1</v>
      </c>
      <c r="B9" s="9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2">
        <v>12</v>
      </c>
      <c r="M9" s="12">
        <v>13</v>
      </c>
      <c r="N9" s="12">
        <v>14</v>
      </c>
      <c r="O9" s="11">
        <v>15</v>
      </c>
      <c r="P9" s="123">
        <v>16</v>
      </c>
      <c r="Q9" s="11">
        <v>17</v>
      </c>
      <c r="R9" s="12">
        <v>18</v>
      </c>
      <c r="S9" s="12">
        <v>19</v>
      </c>
    </row>
    <row r="10" spans="1:19" ht="29.25" customHeight="1" thickBot="1">
      <c r="A10" s="60">
        <v>1</v>
      </c>
      <c r="B10" s="43" t="s">
        <v>103</v>
      </c>
      <c r="C10" s="39">
        <v>0.13638196120722235</v>
      </c>
      <c r="D10" s="39">
        <v>0.8266306018474191</v>
      </c>
      <c r="E10" s="1">
        <v>-13761.300000000003</v>
      </c>
      <c r="F10" s="39">
        <v>-0.2097301960091017</v>
      </c>
      <c r="G10" s="40">
        <v>89.91180276250756</v>
      </c>
      <c r="H10" s="40">
        <v>47.34397833869542</v>
      </c>
      <c r="I10" s="39">
        <v>0.3630042059461051</v>
      </c>
      <c r="J10" s="39">
        <v>0.3630042059461051</v>
      </c>
      <c r="K10" s="39">
        <v>0.5698690781549997</v>
      </c>
      <c r="L10" s="39">
        <v>0.7667378591406051</v>
      </c>
      <c r="M10" s="243">
        <v>0</v>
      </c>
      <c r="N10" s="243">
        <v>0</v>
      </c>
      <c r="O10" s="243">
        <v>-3.1612885922329026</v>
      </c>
      <c r="P10" s="243">
        <v>-6.592979348111144</v>
      </c>
      <c r="Q10" s="243">
        <v>-7.94761427873466</v>
      </c>
      <c r="R10" s="112">
        <v>-3595</v>
      </c>
      <c r="S10" s="39">
        <v>1.7547890179224783</v>
      </c>
    </row>
    <row r="11" spans="1:19" ht="29.25" customHeight="1">
      <c r="A11" s="60">
        <v>2</v>
      </c>
      <c r="B11" s="43" t="s">
        <v>219</v>
      </c>
      <c r="C11" s="39" t="e">
        <v>#DIV/0!</v>
      </c>
      <c r="D11" s="39" t="e">
        <v>#DIV/0!</v>
      </c>
      <c r="E11" s="1">
        <v>0</v>
      </c>
      <c r="F11" s="39" t="e">
        <v>#DIV/0!</v>
      </c>
      <c r="G11" s="40" t="e">
        <v>#DIV/0!</v>
      </c>
      <c r="H11" s="40" t="e">
        <v>#DIV/0!</v>
      </c>
      <c r="I11" s="39" t="e">
        <v>#DIV/0!</v>
      </c>
      <c r="J11" s="39" t="e">
        <v>#DIV/0!</v>
      </c>
      <c r="K11" s="39" t="e">
        <v>#DIV/0!</v>
      </c>
      <c r="L11" s="39" t="e">
        <v>#DIV/0!</v>
      </c>
      <c r="M11" s="39" t="e">
        <v>#DIV/0!</v>
      </c>
      <c r="N11" s="39" t="e">
        <v>#DIV/0!</v>
      </c>
      <c r="O11" s="40" t="e">
        <v>#DIV/0!</v>
      </c>
      <c r="P11" s="40" t="e">
        <v>#DIV/0!</v>
      </c>
      <c r="Q11" s="40" t="e">
        <v>#DIV/0!</v>
      </c>
      <c r="R11" s="40" t="e">
        <v>#DIV/0!</v>
      </c>
      <c r="S11" s="39" t="e">
        <v>#DIV/0!</v>
      </c>
    </row>
    <row r="12" spans="1:19" ht="18" customHeight="1" thickBot="1">
      <c r="A12" s="34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</row>
  </sheetData>
  <sheetProtection/>
  <mergeCells count="25">
    <mergeCell ref="C6:C8"/>
    <mergeCell ref="D6:D8"/>
    <mergeCell ref="L6:N6"/>
    <mergeCell ref="M7:M8"/>
    <mergeCell ref="E6:E8"/>
    <mergeCell ref="F6:F8"/>
    <mergeCell ref="G7:G8"/>
    <mergeCell ref="H7:H8"/>
    <mergeCell ref="A2:S2"/>
    <mergeCell ref="A3:S3"/>
    <mergeCell ref="A4:S4"/>
    <mergeCell ref="R6:S6"/>
    <mergeCell ref="K6:K8"/>
    <mergeCell ref="G6:J6"/>
    <mergeCell ref="A6:A8"/>
    <mergeCell ref="B6:B8"/>
    <mergeCell ref="R7:R8"/>
    <mergeCell ref="S7:S8"/>
    <mergeCell ref="O6:O8"/>
    <mergeCell ref="P6:P8"/>
    <mergeCell ref="Q6:Q8"/>
    <mergeCell ref="I7:I8"/>
    <mergeCell ref="J7:J8"/>
    <mergeCell ref="L7:L8"/>
    <mergeCell ref="N7:N8"/>
  </mergeCells>
  <printOptions/>
  <pageMargins left="0.33" right="0.2" top="0.26" bottom="0.28" header="0.2" footer="0.22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K16">
      <selection activeCell="AA10" sqref="AA1:AE16384"/>
    </sheetView>
  </sheetViews>
  <sheetFormatPr defaultColWidth="9.140625" defaultRowHeight="12.75"/>
  <cols>
    <col min="1" max="1" width="4.421875" style="3" customWidth="1"/>
    <col min="2" max="2" width="25.00390625" style="3" customWidth="1"/>
    <col min="3" max="3" width="5.28125" style="3" customWidth="1"/>
    <col min="4" max="4" width="9.00390625" style="3" customWidth="1"/>
    <col min="5" max="5" width="11.57421875" style="3" customWidth="1"/>
    <col min="6" max="7" width="8.57421875" style="3" customWidth="1"/>
    <col min="8" max="8" width="9.140625" style="3" customWidth="1"/>
    <col min="9" max="9" width="10.140625" style="3" customWidth="1"/>
    <col min="10" max="10" width="9.421875" style="3" customWidth="1"/>
    <col min="11" max="11" width="10.00390625" style="3" customWidth="1"/>
    <col min="12" max="12" width="9.140625" style="3" customWidth="1"/>
    <col min="13" max="13" width="8.57421875" style="3" customWidth="1"/>
    <col min="14" max="14" width="8.8515625" style="3" customWidth="1"/>
    <col min="15" max="15" width="9.57421875" style="3" customWidth="1"/>
    <col min="16" max="16" width="7.7109375" style="3" customWidth="1"/>
    <col min="17" max="18" width="9.421875" style="3" customWidth="1"/>
    <col min="19" max="19" width="8.8515625" style="3" customWidth="1"/>
    <col min="20" max="20" width="6.57421875" style="3" customWidth="1"/>
    <col min="21" max="21" width="11.8515625" style="3" customWidth="1"/>
    <col min="22" max="22" width="10.00390625" style="3" customWidth="1"/>
    <col min="23" max="23" width="9.00390625" style="3" customWidth="1"/>
    <col min="24" max="24" width="10.140625" style="3" customWidth="1"/>
    <col min="25" max="25" width="4.8515625" style="3" customWidth="1"/>
    <col min="26" max="26" width="6.7109375" style="3" customWidth="1"/>
    <col min="27" max="27" width="13.7109375" style="3" customWidth="1"/>
    <col min="28" max="28" width="14.421875" style="3" customWidth="1"/>
    <col min="29" max="29" width="12.140625" style="3" customWidth="1"/>
    <col min="30" max="30" width="13.57421875" style="3" customWidth="1"/>
    <col min="31" max="31" width="11.8515625" style="3" customWidth="1"/>
    <col min="32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36.7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224</v>
      </c>
      <c r="X5" s="30" t="s">
        <v>94</v>
      </c>
    </row>
    <row r="6" spans="1:25" ht="27.75" customHeight="1" thickTop="1">
      <c r="A6" s="412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3" t="s">
        <v>151</v>
      </c>
      <c r="X6" s="421" t="s">
        <v>152</v>
      </c>
      <c r="Y6" s="423" t="s">
        <v>156</v>
      </c>
    </row>
    <row r="7" spans="1:25" ht="282.75" customHeight="1">
      <c r="A7" s="413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24"/>
    </row>
    <row r="8" spans="1:25" ht="148.5" customHeight="1" thickBot="1">
      <c r="A8" s="6"/>
      <c r="B8" s="7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4"/>
      <c r="X8" s="422"/>
      <c r="Y8" s="424"/>
    </row>
    <row r="9" spans="1:25" s="38" customFormat="1" ht="15.75" customHeight="1" thickBo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3">
        <v>22</v>
      </c>
      <c r="W9" s="21">
        <v>23</v>
      </c>
      <c r="X9" s="23">
        <v>24</v>
      </c>
      <c r="Y9" s="21">
        <v>25</v>
      </c>
    </row>
    <row r="10" spans="1:25" ht="27.75" thickBot="1">
      <c r="A10" s="62" t="s">
        <v>23</v>
      </c>
      <c r="B10" s="43" t="s">
        <v>104</v>
      </c>
      <c r="C10" s="1">
        <v>100</v>
      </c>
      <c r="D10" s="15">
        <v>782591</v>
      </c>
      <c r="E10" s="15">
        <v>782591</v>
      </c>
      <c r="F10" s="15">
        <v>76106</v>
      </c>
      <c r="G10" s="15">
        <v>255</v>
      </c>
      <c r="H10" s="15">
        <v>10995</v>
      </c>
      <c r="I10" s="15">
        <v>529086</v>
      </c>
      <c r="J10" s="15">
        <v>26960</v>
      </c>
      <c r="K10" s="15">
        <v>16548</v>
      </c>
      <c r="L10" s="15">
        <v>4044</v>
      </c>
      <c r="M10" s="15">
        <v>287865</v>
      </c>
      <c r="N10" s="15">
        <v>41746</v>
      </c>
      <c r="O10" s="15">
        <v>0</v>
      </c>
      <c r="P10" s="15">
        <v>5547</v>
      </c>
      <c r="Q10" s="15">
        <v>858697</v>
      </c>
      <c r="R10" s="15">
        <v>67141</v>
      </c>
      <c r="S10" s="15">
        <v>-37193</v>
      </c>
      <c r="T10" s="15">
        <v>81</v>
      </c>
      <c r="U10" s="194">
        <v>69032</v>
      </c>
      <c r="V10" s="195">
        <v>67141</v>
      </c>
      <c r="W10" s="194">
        <v>106225</v>
      </c>
      <c r="X10" s="195">
        <v>106225</v>
      </c>
      <c r="Y10" s="219"/>
    </row>
    <row r="11" spans="1:25" ht="81" customHeight="1" thickBot="1">
      <c r="A11" s="62" t="s">
        <v>24</v>
      </c>
      <c r="B11" s="43" t="s">
        <v>105</v>
      </c>
      <c r="C11" s="1">
        <v>100</v>
      </c>
      <c r="D11" s="15">
        <v>589822</v>
      </c>
      <c r="E11" s="15">
        <v>90199</v>
      </c>
      <c r="F11" s="15">
        <v>217459</v>
      </c>
      <c r="G11" s="15">
        <v>0</v>
      </c>
      <c r="H11" s="15">
        <v>229</v>
      </c>
      <c r="I11" s="15">
        <v>746680</v>
      </c>
      <c r="J11" s="15">
        <v>162429</v>
      </c>
      <c r="K11" s="15">
        <v>2834</v>
      </c>
      <c r="L11" s="15">
        <v>239438</v>
      </c>
      <c r="M11" s="15">
        <v>0</v>
      </c>
      <c r="N11" s="15">
        <v>60601</v>
      </c>
      <c r="O11" s="15">
        <v>354</v>
      </c>
      <c r="P11" s="15">
        <v>552</v>
      </c>
      <c r="Q11" s="15">
        <v>807281</v>
      </c>
      <c r="R11" s="15">
        <v>0</v>
      </c>
      <c r="S11" s="15">
        <v>302</v>
      </c>
      <c r="T11" s="15">
        <v>34</v>
      </c>
      <c r="U11" s="194">
        <v>41237</v>
      </c>
      <c r="V11" s="195">
        <v>41237</v>
      </c>
      <c r="W11" s="194">
        <v>40864</v>
      </c>
      <c r="X11" s="195">
        <v>23770</v>
      </c>
      <c r="Y11" s="219"/>
    </row>
    <row r="12" spans="1:25" ht="45.75" customHeight="1" thickBot="1">
      <c r="A12" s="62" t="s">
        <v>25</v>
      </c>
      <c r="B12" s="63" t="s">
        <v>106</v>
      </c>
      <c r="C12" s="1">
        <v>100</v>
      </c>
      <c r="D12" s="15">
        <v>2055087</v>
      </c>
      <c r="E12" s="15">
        <v>2054787</v>
      </c>
      <c r="F12" s="15">
        <v>146311</v>
      </c>
      <c r="G12" s="15">
        <v>133522</v>
      </c>
      <c r="H12" s="15">
        <v>374</v>
      </c>
      <c r="I12" s="15">
        <v>509732</v>
      </c>
      <c r="J12" s="15">
        <v>41598</v>
      </c>
      <c r="K12" s="15">
        <v>-1405651</v>
      </c>
      <c r="L12" s="15">
        <v>0</v>
      </c>
      <c r="M12" s="15">
        <v>1665194</v>
      </c>
      <c r="N12" s="15">
        <v>26472</v>
      </c>
      <c r="O12" s="15">
        <v>10240</v>
      </c>
      <c r="P12" s="15">
        <v>2344</v>
      </c>
      <c r="Q12" s="15">
        <v>20101398</v>
      </c>
      <c r="R12" s="15">
        <v>81997</v>
      </c>
      <c r="S12" s="15">
        <v>533</v>
      </c>
      <c r="T12" s="15">
        <v>76</v>
      </c>
      <c r="U12" s="194">
        <v>81997</v>
      </c>
      <c r="V12" s="195">
        <v>81633</v>
      </c>
      <c r="W12" s="194">
        <v>81464</v>
      </c>
      <c r="X12" s="195">
        <v>81464</v>
      </c>
      <c r="Y12" s="219"/>
    </row>
    <row r="13" spans="1:25" ht="49.5" customHeight="1" thickBot="1">
      <c r="A13" s="62" t="s">
        <v>26</v>
      </c>
      <c r="B13" s="43" t="s">
        <v>111</v>
      </c>
      <c r="C13" s="1">
        <v>100</v>
      </c>
      <c r="D13" s="15">
        <v>133174</v>
      </c>
      <c r="E13" s="15">
        <v>125345</v>
      </c>
      <c r="F13" s="15">
        <v>359407</v>
      </c>
      <c r="G13" s="15">
        <v>2031</v>
      </c>
      <c r="H13" s="15">
        <v>22936</v>
      </c>
      <c r="I13" s="15">
        <v>292938</v>
      </c>
      <c r="J13" s="15">
        <v>50000</v>
      </c>
      <c r="K13" s="15">
        <v>36283</v>
      </c>
      <c r="L13" s="15">
        <v>1</v>
      </c>
      <c r="M13" s="15">
        <v>1</v>
      </c>
      <c r="N13" s="15">
        <v>199643</v>
      </c>
      <c r="O13" s="15">
        <v>3068</v>
      </c>
      <c r="P13" s="15">
        <v>11232</v>
      </c>
      <c r="Q13" s="15">
        <v>492581</v>
      </c>
      <c r="R13" s="15">
        <v>83847</v>
      </c>
      <c r="S13" s="15">
        <v>-12502</v>
      </c>
      <c r="T13" s="15">
        <v>96</v>
      </c>
      <c r="U13" s="15">
        <v>86433</v>
      </c>
      <c r="V13" s="15">
        <v>83847</v>
      </c>
      <c r="W13" s="16">
        <v>98935</v>
      </c>
      <c r="X13" s="15">
        <v>97375</v>
      </c>
      <c r="Y13" s="231"/>
    </row>
    <row r="14" spans="1:25" ht="48.75" customHeight="1" thickBot="1">
      <c r="A14" s="62" t="s">
        <v>27</v>
      </c>
      <c r="B14" s="43" t="s">
        <v>112</v>
      </c>
      <c r="C14" s="1">
        <v>100</v>
      </c>
      <c r="D14" s="15">
        <v>804128</v>
      </c>
      <c r="E14" s="15">
        <v>804108</v>
      </c>
      <c r="F14" s="15">
        <v>277538</v>
      </c>
      <c r="G14" s="15">
        <v>3336</v>
      </c>
      <c r="H14" s="15">
        <v>206788</v>
      </c>
      <c r="I14" s="15">
        <v>874967</v>
      </c>
      <c r="J14" s="15">
        <v>176562</v>
      </c>
      <c r="K14" s="15">
        <v>42489</v>
      </c>
      <c r="L14" s="15">
        <v>26484</v>
      </c>
      <c r="M14" s="15">
        <v>165012</v>
      </c>
      <c r="N14" s="15">
        <v>41687</v>
      </c>
      <c r="O14" s="15">
        <v>11417</v>
      </c>
      <c r="P14" s="15">
        <v>3591</v>
      </c>
      <c r="Q14" s="15">
        <v>1081666</v>
      </c>
      <c r="R14" s="15">
        <v>48088</v>
      </c>
      <c r="S14" s="15">
        <v>6522</v>
      </c>
      <c r="T14" s="15">
        <v>70</v>
      </c>
      <c r="U14" s="194">
        <v>93032</v>
      </c>
      <c r="V14" s="195">
        <v>48088</v>
      </c>
      <c r="W14" s="194">
        <v>77971</v>
      </c>
      <c r="X14" s="195">
        <v>29686</v>
      </c>
      <c r="Y14" s="219"/>
    </row>
    <row r="15" spans="1:25" ht="68.25" customHeight="1" thickBot="1">
      <c r="A15" s="62" t="s">
        <v>28</v>
      </c>
      <c r="B15" s="43" t="s">
        <v>113</v>
      </c>
      <c r="C15" s="1">
        <v>100</v>
      </c>
      <c r="D15" s="15">
        <v>168215</v>
      </c>
      <c r="E15" s="15">
        <v>168107.4</v>
      </c>
      <c r="F15" s="15">
        <v>14760</v>
      </c>
      <c r="G15" s="15">
        <v>6608</v>
      </c>
      <c r="H15" s="15">
        <v>2874</v>
      </c>
      <c r="I15" s="15">
        <v>99646</v>
      </c>
      <c r="J15" s="15">
        <v>127569.7</v>
      </c>
      <c r="K15" s="15">
        <v>-27923</v>
      </c>
      <c r="L15" s="15">
        <v>0</v>
      </c>
      <c r="M15" s="15">
        <v>81955</v>
      </c>
      <c r="N15" s="15">
        <v>1374</v>
      </c>
      <c r="O15" s="15">
        <v>111.5</v>
      </c>
      <c r="P15" s="15">
        <v>1262</v>
      </c>
      <c r="Q15" s="15">
        <v>182975</v>
      </c>
      <c r="R15" s="15">
        <v>8754.5</v>
      </c>
      <c r="S15" s="15">
        <v>0</v>
      </c>
      <c r="T15" s="15">
        <v>15</v>
      </c>
      <c r="U15" s="194">
        <v>8754.5</v>
      </c>
      <c r="V15" s="195">
        <v>6843.5</v>
      </c>
      <c r="W15" s="194">
        <v>7532</v>
      </c>
      <c r="X15" s="195">
        <v>7532</v>
      </c>
      <c r="Y15" s="219"/>
    </row>
    <row r="16" spans="1:25" ht="62.25" customHeight="1" thickBot="1">
      <c r="A16" s="62" t="s">
        <v>29</v>
      </c>
      <c r="B16" s="43" t="s">
        <v>107</v>
      </c>
      <c r="C16" s="1">
        <v>100</v>
      </c>
      <c r="D16" s="15">
        <v>632263</v>
      </c>
      <c r="E16" s="15">
        <v>632263</v>
      </c>
      <c r="F16" s="15">
        <v>45302</v>
      </c>
      <c r="G16" s="15">
        <v>0</v>
      </c>
      <c r="H16" s="15">
        <v>786</v>
      </c>
      <c r="I16" s="15">
        <v>617381</v>
      </c>
      <c r="J16" s="15">
        <v>13000</v>
      </c>
      <c r="K16" s="15">
        <v>37073</v>
      </c>
      <c r="L16" s="15">
        <v>1950</v>
      </c>
      <c r="M16" s="15">
        <v>15564</v>
      </c>
      <c r="N16" s="15">
        <v>44620</v>
      </c>
      <c r="O16" s="15">
        <v>11625</v>
      </c>
      <c r="P16" s="15">
        <v>5238</v>
      </c>
      <c r="Q16" s="15">
        <v>677565</v>
      </c>
      <c r="R16" s="15">
        <v>91976</v>
      </c>
      <c r="S16" s="15">
        <v>5034</v>
      </c>
      <c r="T16" s="15">
        <v>68</v>
      </c>
      <c r="U16" s="194">
        <v>91976</v>
      </c>
      <c r="V16" s="195">
        <v>64181</v>
      </c>
      <c r="W16" s="194">
        <v>86558</v>
      </c>
      <c r="X16" s="195">
        <v>73644</v>
      </c>
      <c r="Y16" s="219"/>
    </row>
    <row r="17" spans="1:25" ht="101.25" customHeight="1" thickBot="1">
      <c r="A17" s="62" t="s">
        <v>30</v>
      </c>
      <c r="B17" s="43" t="s">
        <v>108</v>
      </c>
      <c r="C17" s="1">
        <v>100</v>
      </c>
      <c r="D17" s="15">
        <v>0</v>
      </c>
      <c r="E17" s="15">
        <v>54</v>
      </c>
      <c r="F17" s="15">
        <v>248696</v>
      </c>
      <c r="G17" s="15">
        <v>85776</v>
      </c>
      <c r="H17" s="15">
        <v>144308</v>
      </c>
      <c r="I17" s="15">
        <v>180940</v>
      </c>
      <c r="J17" s="15">
        <v>100</v>
      </c>
      <c r="K17" s="15">
        <v>170021</v>
      </c>
      <c r="L17" s="15">
        <v>10819</v>
      </c>
      <c r="M17" s="15">
        <v>0</v>
      </c>
      <c r="N17" s="15">
        <v>67810</v>
      </c>
      <c r="O17" s="15">
        <v>67810</v>
      </c>
      <c r="P17" s="15">
        <v>248750</v>
      </c>
      <c r="Q17" s="15">
        <v>74205</v>
      </c>
      <c r="R17" s="15">
        <v>17832</v>
      </c>
      <c r="S17" s="15">
        <v>21134.1</v>
      </c>
      <c r="T17" s="15">
        <v>29</v>
      </c>
      <c r="U17" s="194">
        <v>91715.3</v>
      </c>
      <c r="V17" s="195">
        <v>74404.4</v>
      </c>
      <c r="W17" s="194">
        <v>70581.2</v>
      </c>
      <c r="X17" s="195">
        <v>57088.1</v>
      </c>
      <c r="Y17" s="219"/>
    </row>
    <row r="18" spans="1:25" ht="51.75" customHeight="1" thickBot="1">
      <c r="A18" s="62" t="s">
        <v>31</v>
      </c>
      <c r="B18" s="43" t="s">
        <v>109</v>
      </c>
      <c r="C18" s="1">
        <v>98.4</v>
      </c>
      <c r="D18" s="15">
        <v>1240064</v>
      </c>
      <c r="E18" s="15">
        <v>1239953</v>
      </c>
      <c r="F18" s="15">
        <v>140637</v>
      </c>
      <c r="G18" s="15">
        <v>21187</v>
      </c>
      <c r="H18" s="15">
        <v>15406</v>
      </c>
      <c r="I18" s="15">
        <v>884683</v>
      </c>
      <c r="J18" s="15">
        <v>434496</v>
      </c>
      <c r="K18" s="15">
        <v>-93785</v>
      </c>
      <c r="L18" s="15">
        <v>61359</v>
      </c>
      <c r="M18" s="15">
        <v>424780</v>
      </c>
      <c r="N18" s="15">
        <v>71238</v>
      </c>
      <c r="O18" s="15">
        <v>1375</v>
      </c>
      <c r="P18" s="15">
        <v>1054</v>
      </c>
      <c r="Q18" s="15">
        <v>1380701</v>
      </c>
      <c r="R18" s="15">
        <v>109653</v>
      </c>
      <c r="S18" s="15">
        <v>12007</v>
      </c>
      <c r="T18" s="15">
        <v>86</v>
      </c>
      <c r="U18" s="194">
        <v>133841</v>
      </c>
      <c r="V18" s="195">
        <v>109653</v>
      </c>
      <c r="W18" s="194">
        <v>121834</v>
      </c>
      <c r="X18" s="195">
        <v>82066</v>
      </c>
      <c r="Y18" s="219"/>
    </row>
    <row r="19" spans="1:25" ht="57" customHeight="1" thickBot="1">
      <c r="A19" s="62" t="s">
        <v>32</v>
      </c>
      <c r="B19" s="43" t="s">
        <v>110</v>
      </c>
      <c r="C19" s="1">
        <v>80</v>
      </c>
      <c r="D19" s="15">
        <v>2933377</v>
      </c>
      <c r="E19" s="15">
        <v>1892682</v>
      </c>
      <c r="F19" s="15">
        <v>241455</v>
      </c>
      <c r="G19" s="15">
        <v>24668</v>
      </c>
      <c r="H19" s="15">
        <v>1390</v>
      </c>
      <c r="I19" s="15">
        <v>2611215</v>
      </c>
      <c r="J19" s="15">
        <v>89515</v>
      </c>
      <c r="K19" s="15">
        <v>-145260</v>
      </c>
      <c r="L19" s="15">
        <v>0</v>
      </c>
      <c r="M19" s="15">
        <v>202759</v>
      </c>
      <c r="N19" s="15">
        <v>360858</v>
      </c>
      <c r="O19" s="15">
        <v>18894</v>
      </c>
      <c r="P19" s="15">
        <v>22093</v>
      </c>
      <c r="Q19" s="15">
        <v>3174832</v>
      </c>
      <c r="R19" s="15">
        <v>167052</v>
      </c>
      <c r="S19" s="15">
        <v>-195365</v>
      </c>
      <c r="T19" s="15">
        <v>177</v>
      </c>
      <c r="U19" s="194">
        <v>170015</v>
      </c>
      <c r="V19" s="195">
        <v>167052</v>
      </c>
      <c r="W19" s="194">
        <v>365380</v>
      </c>
      <c r="X19" s="195">
        <v>288129</v>
      </c>
      <c r="Y19" s="219"/>
    </row>
    <row r="20" spans="1:25" ht="73.5" customHeight="1" thickBot="1">
      <c r="A20" s="384" t="s">
        <v>33</v>
      </c>
      <c r="B20" s="50" t="s">
        <v>212</v>
      </c>
      <c r="C20" s="64">
        <v>100</v>
      </c>
      <c r="D20" s="15">
        <v>749461</v>
      </c>
      <c r="E20" s="15">
        <v>748682</v>
      </c>
      <c r="F20" s="15">
        <v>10629</v>
      </c>
      <c r="G20" s="15">
        <v>0</v>
      </c>
      <c r="H20" s="15">
        <v>59</v>
      </c>
      <c r="I20" s="15">
        <v>360962</v>
      </c>
      <c r="J20" s="15">
        <v>87800</v>
      </c>
      <c r="K20" s="15">
        <v>-96846</v>
      </c>
      <c r="L20" s="15">
        <v>370008</v>
      </c>
      <c r="M20" s="15">
        <v>397245</v>
      </c>
      <c r="N20" s="15">
        <v>1883</v>
      </c>
      <c r="O20" s="15">
        <v>130</v>
      </c>
      <c r="P20" s="15">
        <v>345</v>
      </c>
      <c r="Q20" s="15">
        <v>760090</v>
      </c>
      <c r="R20" s="15">
        <v>0</v>
      </c>
      <c r="S20" s="15">
        <v>0</v>
      </c>
      <c r="T20" s="15">
        <v>5</v>
      </c>
      <c r="U20" s="194">
        <v>1250</v>
      </c>
      <c r="V20" s="195">
        <v>0</v>
      </c>
      <c r="W20" s="194">
        <v>7831</v>
      </c>
      <c r="X20" s="195">
        <v>0</v>
      </c>
      <c r="Y20" s="219"/>
    </row>
    <row r="21" spans="1:25" ht="73.5" customHeight="1" thickBot="1">
      <c r="A21" s="62" t="s">
        <v>34</v>
      </c>
      <c r="B21" s="43" t="s">
        <v>215</v>
      </c>
      <c r="C21" s="1">
        <v>100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94"/>
      <c r="V21" s="195"/>
      <c r="W21" s="194"/>
      <c r="X21" s="195"/>
      <c r="Y21" s="219"/>
    </row>
    <row r="22" spans="1:25" s="58" customFormat="1" ht="19.5" customHeight="1" thickBot="1">
      <c r="A22" s="65"/>
      <c r="B22" s="263" t="s">
        <v>68</v>
      </c>
      <c r="C22" s="66"/>
      <c r="D22" s="264">
        <f aca="true" t="shared" si="0" ref="D22:Y22">SUM(D10:D21)</f>
        <v>10088182</v>
      </c>
      <c r="E22" s="264">
        <f t="shared" si="0"/>
        <v>8538771.4</v>
      </c>
      <c r="F22" s="264">
        <f t="shared" si="0"/>
        <v>1778300</v>
      </c>
      <c r="G22" s="264">
        <f t="shared" si="0"/>
        <v>277383</v>
      </c>
      <c r="H22" s="264">
        <f t="shared" si="0"/>
        <v>406145</v>
      </c>
      <c r="I22" s="264">
        <f t="shared" si="0"/>
        <v>7708230</v>
      </c>
      <c r="J22" s="264">
        <f t="shared" si="0"/>
        <v>1210029.7</v>
      </c>
      <c r="K22" s="264">
        <f t="shared" si="0"/>
        <v>-1464217</v>
      </c>
      <c r="L22" s="264">
        <f t="shared" si="0"/>
        <v>714103</v>
      </c>
      <c r="M22" s="264">
        <f t="shared" si="0"/>
        <v>3240375</v>
      </c>
      <c r="N22" s="264">
        <f t="shared" si="0"/>
        <v>917932</v>
      </c>
      <c r="O22" s="264">
        <f t="shared" si="0"/>
        <v>125024.5</v>
      </c>
      <c r="P22" s="264">
        <f t="shared" si="0"/>
        <v>302008</v>
      </c>
      <c r="Q22" s="264">
        <f t="shared" si="0"/>
        <v>29591991</v>
      </c>
      <c r="R22" s="264">
        <f t="shared" si="0"/>
        <v>676340.5</v>
      </c>
      <c r="S22" s="264">
        <f t="shared" si="0"/>
        <v>-199527.9</v>
      </c>
      <c r="T22" s="264">
        <f t="shared" si="0"/>
        <v>737</v>
      </c>
      <c r="U22" s="264">
        <f t="shared" si="0"/>
        <v>869282.8</v>
      </c>
      <c r="V22" s="265">
        <f t="shared" si="0"/>
        <v>744079.9</v>
      </c>
      <c r="W22" s="264">
        <f t="shared" si="0"/>
        <v>1065175.2</v>
      </c>
      <c r="X22" s="265">
        <f t="shared" si="0"/>
        <v>846979.1</v>
      </c>
      <c r="Y22" s="264">
        <f t="shared" si="0"/>
        <v>0</v>
      </c>
    </row>
    <row r="24" ht="17.25">
      <c r="P24" s="58"/>
    </row>
    <row r="25" ht="17.25">
      <c r="P25" s="58"/>
    </row>
  </sheetData>
  <sheetProtection/>
  <mergeCells count="32">
    <mergeCell ref="P7:P8"/>
    <mergeCell ref="R6:R8"/>
    <mergeCell ref="U6:U8"/>
    <mergeCell ref="V6:V8"/>
    <mergeCell ref="X6:X8"/>
    <mergeCell ref="Y6:Y8"/>
    <mergeCell ref="G7:G8"/>
    <mergeCell ref="H7:H8"/>
    <mergeCell ref="J7:J8"/>
    <mergeCell ref="K7:K8"/>
    <mergeCell ref="L7:L8"/>
    <mergeCell ref="O7:O8"/>
    <mergeCell ref="F6:F8"/>
    <mergeCell ref="G6:H6"/>
    <mergeCell ref="S6:S8"/>
    <mergeCell ref="T6:T8"/>
    <mergeCell ref="W6:W8"/>
    <mergeCell ref="I6:I8"/>
    <mergeCell ref="J6:L6"/>
    <mergeCell ref="M6:M8"/>
    <mergeCell ref="N6:N8"/>
    <mergeCell ref="O6:P6"/>
    <mergeCell ref="A6:A7"/>
    <mergeCell ref="B6:B7"/>
    <mergeCell ref="Q6:Q8"/>
    <mergeCell ref="Q1:V1"/>
    <mergeCell ref="A2:V2"/>
    <mergeCell ref="A3:V3"/>
    <mergeCell ref="A4:V4"/>
    <mergeCell ref="C6:C8"/>
    <mergeCell ref="D6:D8"/>
    <mergeCell ref="E6:E8"/>
  </mergeCells>
  <printOptions/>
  <pageMargins left="0.2" right="0.2" top="0.38" bottom="0.28" header="0.5" footer="0.22"/>
  <pageSetup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S22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3" width="9.7109375" style="3" customWidth="1"/>
    <col min="4" max="4" width="11.57421875" style="3" customWidth="1"/>
    <col min="5" max="5" width="12.57421875" style="3" customWidth="1"/>
    <col min="6" max="6" width="9.57421875" style="3" customWidth="1"/>
    <col min="7" max="7" width="12.140625" style="3" customWidth="1"/>
    <col min="8" max="8" width="9.57421875" style="3" customWidth="1"/>
    <col min="9" max="9" width="11.57421875" style="3" customWidth="1"/>
    <col min="10" max="10" width="13.140625" style="3" customWidth="1"/>
    <col min="11" max="14" width="9.57421875" style="3" customWidth="1"/>
    <col min="15" max="15" width="10.8515625" style="3" customWidth="1"/>
    <col min="16" max="17" width="9.57421875" style="3" customWidth="1"/>
    <col min="18" max="18" width="10.140625" style="3" customWidth="1"/>
    <col min="19" max="19" width="13.14062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0.75" customHeight="1"/>
    <row r="2" spans="1:19" ht="28.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93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0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94</v>
      </c>
      <c r="S5" s="29"/>
    </row>
    <row r="6" spans="1:19" ht="3.75" customHeight="1">
      <c r="A6" s="653" t="s">
        <v>2</v>
      </c>
      <c r="B6" s="531" t="s">
        <v>3</v>
      </c>
      <c r="C6" s="654" t="s">
        <v>45</v>
      </c>
      <c r="D6" s="657" t="s">
        <v>46</v>
      </c>
      <c r="E6" s="675" t="s">
        <v>47</v>
      </c>
      <c r="F6" s="650" t="s">
        <v>48</v>
      </c>
      <c r="G6" s="660"/>
      <c r="H6" s="660"/>
      <c r="I6" s="660"/>
      <c r="J6" s="660"/>
      <c r="K6" s="667" t="s">
        <v>49</v>
      </c>
      <c r="L6" s="661"/>
      <c r="M6" s="662"/>
      <c r="N6" s="663"/>
      <c r="O6" s="672" t="s">
        <v>50</v>
      </c>
      <c r="P6" s="672" t="s">
        <v>67</v>
      </c>
      <c r="Q6" s="664" t="s">
        <v>52</v>
      </c>
      <c r="R6" s="670"/>
      <c r="S6" s="671"/>
    </row>
    <row r="7" spans="1:19" ht="282.75" customHeight="1">
      <c r="A7" s="653"/>
      <c r="B7" s="531"/>
      <c r="C7" s="655"/>
      <c r="D7" s="658"/>
      <c r="E7" s="676"/>
      <c r="F7" s="651"/>
      <c r="G7" s="499" t="s">
        <v>53</v>
      </c>
      <c r="H7" s="487" t="s">
        <v>54</v>
      </c>
      <c r="I7" s="487" t="s">
        <v>55</v>
      </c>
      <c r="J7" s="487" t="s">
        <v>56</v>
      </c>
      <c r="K7" s="668"/>
      <c r="L7" s="487" t="s">
        <v>57</v>
      </c>
      <c r="M7" s="487" t="s">
        <v>58</v>
      </c>
      <c r="N7" s="487" t="s">
        <v>59</v>
      </c>
      <c r="O7" s="673"/>
      <c r="P7" s="673"/>
      <c r="Q7" s="665"/>
      <c r="R7" s="495" t="s">
        <v>60</v>
      </c>
      <c r="S7" s="495" t="s">
        <v>61</v>
      </c>
    </row>
    <row r="8" spans="1:19" ht="148.5" customHeight="1" thickBot="1">
      <c r="A8" s="653"/>
      <c r="B8" s="531"/>
      <c r="C8" s="656"/>
      <c r="D8" s="659"/>
      <c r="E8" s="677"/>
      <c r="F8" s="652"/>
      <c r="G8" s="500"/>
      <c r="H8" s="488"/>
      <c r="I8" s="488"/>
      <c r="J8" s="488"/>
      <c r="K8" s="669"/>
      <c r="L8" s="488"/>
      <c r="M8" s="488"/>
      <c r="N8" s="488"/>
      <c r="O8" s="674"/>
      <c r="P8" s="674"/>
      <c r="Q8" s="666"/>
      <c r="R8" s="496"/>
      <c r="S8" s="496"/>
    </row>
    <row r="9" spans="1:19" s="38" customFormat="1" ht="15.75" customHeight="1" thickBot="1" thickTop="1">
      <c r="A9" s="119">
        <v>1</v>
      </c>
      <c r="B9" s="119">
        <v>2</v>
      </c>
      <c r="C9" s="106">
        <v>3</v>
      </c>
      <c r="D9" s="105">
        <v>4</v>
      </c>
      <c r="E9" s="104">
        <v>5</v>
      </c>
      <c r="F9" s="105">
        <v>6</v>
      </c>
      <c r="G9" s="104">
        <v>7</v>
      </c>
      <c r="H9" s="104">
        <v>8</v>
      </c>
      <c r="I9" s="104">
        <v>9</v>
      </c>
      <c r="J9" s="104">
        <v>10</v>
      </c>
      <c r="K9" s="105">
        <v>11</v>
      </c>
      <c r="L9" s="104">
        <v>12</v>
      </c>
      <c r="M9" s="104">
        <v>13</v>
      </c>
      <c r="N9" s="104">
        <v>14</v>
      </c>
      <c r="O9" s="105">
        <v>15</v>
      </c>
      <c r="P9" s="107">
        <v>16</v>
      </c>
      <c r="Q9" s="105">
        <v>17</v>
      </c>
      <c r="R9" s="104">
        <v>18</v>
      </c>
      <c r="S9" s="104">
        <v>19</v>
      </c>
    </row>
    <row r="10" spans="1:19" ht="32.25" customHeight="1">
      <c r="A10" s="62" t="s">
        <v>23</v>
      </c>
      <c r="B10" s="43" t="s">
        <v>104</v>
      </c>
      <c r="C10" s="54">
        <v>0.26337852728405114</v>
      </c>
      <c r="D10" s="54">
        <v>1.823072869256935</v>
      </c>
      <c r="E10" s="55">
        <v>34360</v>
      </c>
      <c r="F10" s="54">
        <v>0.4514755735421649</v>
      </c>
      <c r="G10" s="56">
        <v>1028.290804929966</v>
      </c>
      <c r="H10" s="56">
        <v>91.13703669629683</v>
      </c>
      <c r="I10" s="54">
        <v>0.6161498176888938</v>
      </c>
      <c r="J10" s="54">
        <v>0.9513844813711938</v>
      </c>
      <c r="K10" s="54">
        <v>1.605183079448198</v>
      </c>
      <c r="L10" s="54">
        <v>0.6760696200186305</v>
      </c>
      <c r="M10" s="54">
        <v>0.0789462235365359</v>
      </c>
      <c r="N10" s="54">
        <v>1.0135714501373752</v>
      </c>
      <c r="O10" s="56">
        <v>-4.373254631289941</v>
      </c>
      <c r="P10" s="56">
        <v>-56.147157392590806</v>
      </c>
      <c r="Q10" s="56">
        <v>-7.029670034739153</v>
      </c>
      <c r="R10" s="56">
        <v>-55.39536199937445</v>
      </c>
      <c r="S10" s="56">
        <v>0.6229818970828939</v>
      </c>
    </row>
    <row r="11" spans="1:19" ht="35.25" customHeight="1">
      <c r="A11" s="62" t="s">
        <v>24</v>
      </c>
      <c r="B11" s="43" t="s">
        <v>105</v>
      </c>
      <c r="C11" s="54">
        <v>0.0037788155310968467</v>
      </c>
      <c r="D11" s="54">
        <v>3.5883731291562846</v>
      </c>
      <c r="E11" s="55">
        <v>156858</v>
      </c>
      <c r="F11" s="54">
        <v>0.7213221802730629</v>
      </c>
      <c r="G11" s="56">
        <v>271.23365783894894</v>
      </c>
      <c r="H11" s="56">
        <v>73.06278730702196</v>
      </c>
      <c r="I11" s="54">
        <v>0.9249319629720011</v>
      </c>
      <c r="J11" s="54">
        <v>0.9249319629720011</v>
      </c>
      <c r="K11" s="54">
        <v>12.321248824276827</v>
      </c>
      <c r="L11" s="54">
        <v>1.2659412500720557</v>
      </c>
      <c r="M11" s="54">
        <v>0</v>
      </c>
      <c r="N11" s="54">
        <v>0</v>
      </c>
      <c r="O11" s="56">
        <v>0.037752666282056174</v>
      </c>
      <c r="P11" s="56">
        <v>0.14252980973214308</v>
      </c>
      <c r="Q11" s="56">
        <v>0.040445706326672735</v>
      </c>
      <c r="R11" s="56">
        <v>0</v>
      </c>
      <c r="S11" s="56">
        <v>0.08116060427492366</v>
      </c>
    </row>
    <row r="12" spans="1:19" ht="34.5" customHeight="1">
      <c r="A12" s="62" t="s">
        <v>25</v>
      </c>
      <c r="B12" s="63" t="s">
        <v>106</v>
      </c>
      <c r="C12" s="54">
        <v>0.014128135388334845</v>
      </c>
      <c r="D12" s="54">
        <v>5.527009670595346</v>
      </c>
      <c r="E12" s="55">
        <v>119839</v>
      </c>
      <c r="F12" s="54">
        <v>0.8190703364750429</v>
      </c>
      <c r="G12" s="56">
        <v>1404.6018412832939</v>
      </c>
      <c r="H12" s="56">
        <v>93.35372340667158</v>
      </c>
      <c r="I12" s="54">
        <v>0.025358037286759855</v>
      </c>
      <c r="J12" s="54">
        <v>0.10819774823621721</v>
      </c>
      <c r="K12" s="54">
        <v>0.3013195276136069</v>
      </c>
      <c r="L12" s="54">
        <v>0.24803426813560692</v>
      </c>
      <c r="M12" s="54">
        <v>0.007200271372350807</v>
      </c>
      <c r="N12" s="54">
        <v>0.557109177010932</v>
      </c>
      <c r="O12" s="56">
        <v>0.00468034762425818</v>
      </c>
      <c r="P12" s="56">
        <v>0.3621342138698083</v>
      </c>
      <c r="Q12" s="56">
        <v>0.10456475167342838</v>
      </c>
      <c r="R12" s="56">
        <v>0.6500237813578545</v>
      </c>
      <c r="S12" s="56">
        <v>3.318736120157259</v>
      </c>
    </row>
    <row r="13" spans="1:19" ht="36.75" customHeight="1">
      <c r="A13" s="62" t="s">
        <v>26</v>
      </c>
      <c r="B13" s="43" t="s">
        <v>111</v>
      </c>
      <c r="C13" s="54">
        <v>0.11488506984968168</v>
      </c>
      <c r="D13" s="54">
        <v>1.8002484434715968</v>
      </c>
      <c r="E13" s="55">
        <v>159764</v>
      </c>
      <c r="F13" s="54">
        <v>0.4445211139460278</v>
      </c>
      <c r="G13" s="56">
        <v>37.053813643028654</v>
      </c>
      <c r="H13" s="56">
        <v>27.03595956807104</v>
      </c>
      <c r="I13" s="54">
        <v>0.5947001609887511</v>
      </c>
      <c r="J13" s="54">
        <v>0.5947021911117156</v>
      </c>
      <c r="K13" s="54">
        <v>1.4673017971990143</v>
      </c>
      <c r="L13" s="54">
        <v>2.1996635979996095</v>
      </c>
      <c r="M13" s="54">
        <v>0.1733638652117503</v>
      </c>
      <c r="N13" s="54">
        <v>0.24170993193827456</v>
      </c>
      <c r="O13" s="56">
        <v>-2.5849404783442487</v>
      </c>
      <c r="P13" s="56">
        <v>-3.604013940978578</v>
      </c>
      <c r="Q13" s="56">
        <v>-4.267797281335983</v>
      </c>
      <c r="R13" s="56">
        <v>-14.910491728982553</v>
      </c>
      <c r="S13" s="56">
        <v>0.6815230526596071</v>
      </c>
    </row>
    <row r="14" spans="1:19" ht="33.75" customHeight="1">
      <c r="A14" s="62" t="s">
        <v>27</v>
      </c>
      <c r="B14" s="43" t="s">
        <v>112</v>
      </c>
      <c r="C14" s="54">
        <v>4.960491280255235</v>
      </c>
      <c r="D14" s="54">
        <v>6.657663060426512</v>
      </c>
      <c r="E14" s="55">
        <v>235851</v>
      </c>
      <c r="F14" s="54">
        <v>0.8497971448954738</v>
      </c>
      <c r="G14" s="56">
        <v>289.73618027080977</v>
      </c>
      <c r="H14" s="56">
        <v>74.34161746786901</v>
      </c>
      <c r="I14" s="54">
        <v>0.8089068159672209</v>
      </c>
      <c r="J14" s="54">
        <v>0.9614603768630983</v>
      </c>
      <c r="K14" s="54">
        <v>4.233049022975438</v>
      </c>
      <c r="L14" s="54">
        <v>1.0880941840105058</v>
      </c>
      <c r="M14" s="54">
        <v>0.04461559087035565</v>
      </c>
      <c r="N14" s="54">
        <v>0.17828165520769806</v>
      </c>
      <c r="O14" s="56">
        <v>0.6051049818176252</v>
      </c>
      <c r="P14" s="56">
        <v>2.4179690468819803</v>
      </c>
      <c r="Q14" s="56">
        <v>0.7453995407826809</v>
      </c>
      <c r="R14" s="56">
        <v>13.562635168857096</v>
      </c>
      <c r="S14" s="56">
        <v>0.2362363380561781</v>
      </c>
    </row>
    <row r="15" spans="1:19" ht="26.25" customHeight="1">
      <c r="A15" s="62" t="s">
        <v>28</v>
      </c>
      <c r="B15" s="43" t="s">
        <v>113</v>
      </c>
      <c r="C15" s="54">
        <v>2.091703056768559</v>
      </c>
      <c r="D15" s="54">
        <v>10.74235807860262</v>
      </c>
      <c r="E15" s="55">
        <v>13386</v>
      </c>
      <c r="F15" s="54">
        <v>0.906910569105691</v>
      </c>
      <c r="G15" s="56">
        <v>1139.6680216802167</v>
      </c>
      <c r="H15" s="56">
        <v>91.93332422462085</v>
      </c>
      <c r="I15" s="54">
        <v>0.5445880584779341</v>
      </c>
      <c r="J15" s="54">
        <v>0.9924907774286105</v>
      </c>
      <c r="K15" s="54">
        <v>1.1958141823374815</v>
      </c>
      <c r="L15" s="54">
        <v>0.5923728561662158</v>
      </c>
      <c r="M15" s="54">
        <v>0.04778096457020601</v>
      </c>
      <c r="N15" s="54">
        <v>0.583380535101456</v>
      </c>
      <c r="O15" s="56">
        <v>0</v>
      </c>
      <c r="P15" s="56">
        <v>0</v>
      </c>
      <c r="Q15" s="56">
        <v>0</v>
      </c>
      <c r="R15" s="56">
        <v>0</v>
      </c>
      <c r="S15" s="56">
        <v>0.8362503261545873</v>
      </c>
    </row>
    <row r="16" spans="1:19" ht="33.75" customHeight="1" thickBot="1">
      <c r="A16" s="62" t="s">
        <v>29</v>
      </c>
      <c r="B16" s="43" t="s">
        <v>107</v>
      </c>
      <c r="C16" s="54">
        <v>0.017615419094576423</v>
      </c>
      <c r="D16" s="54">
        <v>1.015284625728373</v>
      </c>
      <c r="E16" s="55">
        <v>682</v>
      </c>
      <c r="F16" s="54">
        <v>0.01505452297911792</v>
      </c>
      <c r="G16" s="56">
        <v>1395.6624431592425</v>
      </c>
      <c r="H16" s="56">
        <v>93.313999394892</v>
      </c>
      <c r="I16" s="54">
        <v>0.9111760495303034</v>
      </c>
      <c r="J16" s="54">
        <v>0.9341465394464</v>
      </c>
      <c r="K16" s="54">
        <v>10.258224777349461</v>
      </c>
      <c r="L16" s="54">
        <v>0.9764623265951036</v>
      </c>
      <c r="M16" s="54">
        <v>0.13353378306277217</v>
      </c>
      <c r="N16" s="54">
        <v>1.6272745769309025</v>
      </c>
      <c r="O16" s="56">
        <v>0.730852683241275</v>
      </c>
      <c r="P16" s="56">
        <v>8.906345372999654</v>
      </c>
      <c r="Q16" s="56">
        <v>0.8153798059869026</v>
      </c>
      <c r="R16" s="56">
        <v>5.473166913107767</v>
      </c>
      <c r="S16" s="56">
        <v>0.09748275376145363</v>
      </c>
    </row>
    <row r="17" spans="1:19" ht="27" customHeight="1">
      <c r="A17" s="62" t="s">
        <v>30</v>
      </c>
      <c r="B17" s="43" t="s">
        <v>108</v>
      </c>
      <c r="C17" s="54">
        <v>2.128122695767586</v>
      </c>
      <c r="D17" s="54">
        <v>3.6675416605220468</v>
      </c>
      <c r="E17" s="55">
        <v>180886</v>
      </c>
      <c r="F17" s="54">
        <v>0.7273377939331553</v>
      </c>
      <c r="G17" s="56">
        <v>0</v>
      </c>
      <c r="H17" s="56">
        <v>0</v>
      </c>
      <c r="I17" s="54">
        <v>2.4383801630617885</v>
      </c>
      <c r="J17" s="54">
        <v>2.4383801630617885</v>
      </c>
      <c r="K17" s="54">
        <v>2.6683380032443593</v>
      </c>
      <c r="L17" s="15">
        <v>180940</v>
      </c>
      <c r="M17" s="54">
        <v>0.06172666427818538</v>
      </c>
      <c r="N17" s="54">
        <v>0.04743265942887694</v>
      </c>
      <c r="O17" s="56">
        <v>7.315710495298326</v>
      </c>
      <c r="P17" s="56">
        <v>5.621616014108502</v>
      </c>
      <c r="Q17" s="56">
        <v>11.680170222173095</v>
      </c>
      <c r="R17" s="56">
        <v>118.51783310901749</v>
      </c>
      <c r="S17" s="56">
        <v>0.37476511550790315</v>
      </c>
    </row>
    <row r="18" spans="1:19" ht="31.5" customHeight="1">
      <c r="A18" s="62" t="s">
        <v>31</v>
      </c>
      <c r="B18" s="43" t="s">
        <v>109</v>
      </c>
      <c r="C18" s="54">
        <v>0.21626098430612875</v>
      </c>
      <c r="D18" s="54">
        <v>1.9741851259159438</v>
      </c>
      <c r="E18" s="55">
        <v>69399</v>
      </c>
      <c r="F18" s="54">
        <v>0.4934618912519465</v>
      </c>
      <c r="G18" s="56">
        <v>881.7480463889303</v>
      </c>
      <c r="H18" s="56">
        <v>89.8140871919409</v>
      </c>
      <c r="I18" s="54">
        <v>0.640749155682512</v>
      </c>
      <c r="J18" s="54">
        <v>0.9484044699033317</v>
      </c>
      <c r="K18" s="54">
        <v>1.7835703543016583</v>
      </c>
      <c r="L18" s="54">
        <v>0.7134172107246077</v>
      </c>
      <c r="M18" s="54">
        <v>0.0800762986117932</v>
      </c>
      <c r="N18" s="54">
        <v>0.8250945277375421</v>
      </c>
      <c r="O18" s="56">
        <v>0.8768352142046283</v>
      </c>
      <c r="P18" s="56">
        <v>9.034782445117477</v>
      </c>
      <c r="Q18" s="56">
        <v>1.357209305480042</v>
      </c>
      <c r="R18" s="56">
        <v>10.949996808112864</v>
      </c>
      <c r="S18" s="56">
        <v>0.5606731450700421</v>
      </c>
    </row>
    <row r="19" spans="1:19" ht="28.5" customHeight="1">
      <c r="A19" s="62" t="s">
        <v>32</v>
      </c>
      <c r="B19" s="43" t="s">
        <v>110</v>
      </c>
      <c r="C19" s="54">
        <v>0.0038519306763325186</v>
      </c>
      <c r="D19" s="54">
        <v>0.6691136125567397</v>
      </c>
      <c r="E19" s="55">
        <v>-119403</v>
      </c>
      <c r="F19" s="54">
        <v>-0.49451450580853573</v>
      </c>
      <c r="G19" s="56">
        <v>1214.8752355511378</v>
      </c>
      <c r="H19" s="56">
        <v>92.39471568889314</v>
      </c>
      <c r="I19" s="54">
        <v>0.8224734411143645</v>
      </c>
      <c r="J19" s="54">
        <v>0.8863379227625273</v>
      </c>
      <c r="K19" s="54">
        <v>4.6329599710441665</v>
      </c>
      <c r="L19" s="54">
        <v>0.8901736803690763</v>
      </c>
      <c r="M19" s="54">
        <v>0.052049877549494306</v>
      </c>
      <c r="N19" s="54">
        <v>0.6690818208580406</v>
      </c>
      <c r="O19" s="56">
        <v>-6.087161080057081</v>
      </c>
      <c r="P19" s="56">
        <v>-78.24819213893345</v>
      </c>
      <c r="Q19" s="56">
        <v>-7.481766151006332</v>
      </c>
      <c r="R19" s="56">
        <v>-116.94861480257643</v>
      </c>
      <c r="S19" s="56">
        <v>0.21584473128409573</v>
      </c>
    </row>
    <row r="20" spans="1:19" ht="60.75" customHeight="1">
      <c r="A20" s="384" t="s">
        <v>33</v>
      </c>
      <c r="B20" s="50" t="s">
        <v>212</v>
      </c>
      <c r="C20" s="54">
        <v>0.031332979288369624</v>
      </c>
      <c r="D20" s="54">
        <v>5.644715878916623</v>
      </c>
      <c r="E20" s="55">
        <v>8746</v>
      </c>
      <c r="F20" s="54">
        <v>0.8228431649261454</v>
      </c>
      <c r="G20" s="56">
        <v>7051.096057954652</v>
      </c>
      <c r="H20" s="56">
        <v>98.6016129668855</v>
      </c>
      <c r="I20" s="54">
        <v>0.474893762580747</v>
      </c>
      <c r="J20" s="54">
        <v>0.9975226617900512</v>
      </c>
      <c r="K20" s="54">
        <v>0.9043765408590728</v>
      </c>
      <c r="L20" s="54">
        <v>0.48162879722894186</v>
      </c>
      <c r="M20" s="54">
        <v>0</v>
      </c>
      <c r="N20" s="54">
        <v>0</v>
      </c>
      <c r="O20" s="56">
        <v>0</v>
      </c>
      <c r="P20" s="56">
        <v>0</v>
      </c>
      <c r="Q20" s="56">
        <v>0</v>
      </c>
      <c r="R20" s="56" t="e">
        <v>#DIV/0!</v>
      </c>
      <c r="S20" s="56">
        <v>1.1057341215972873</v>
      </c>
    </row>
    <row r="21" spans="1:19" ht="46.5" customHeight="1">
      <c r="A21" s="62" t="s">
        <v>34</v>
      </c>
      <c r="B21" s="43" t="s">
        <v>215</v>
      </c>
      <c r="C21" s="54" t="e">
        <v>#DIV/0!</v>
      </c>
      <c r="D21" s="54" t="e">
        <v>#DIV/0!</v>
      </c>
      <c r="E21" s="55">
        <v>0</v>
      </c>
      <c r="F21" s="54" t="e">
        <v>#DIV/0!</v>
      </c>
      <c r="G21" s="56" t="e">
        <v>#DIV/0!</v>
      </c>
      <c r="H21" s="56" t="e">
        <v>#DIV/0!</v>
      </c>
      <c r="I21" s="54" t="e">
        <v>#DIV/0!</v>
      </c>
      <c r="J21" s="54" t="e">
        <v>#DIV/0!</v>
      </c>
      <c r="K21" s="54" t="e">
        <v>#DIV/0!</v>
      </c>
      <c r="L21" s="54" t="e">
        <v>#DIV/0!</v>
      </c>
      <c r="M21" s="54" t="e">
        <v>#DIV/0!</v>
      </c>
      <c r="N21" s="54" t="e">
        <v>#DIV/0!</v>
      </c>
      <c r="O21" s="56" t="e">
        <v>#DIV/0!</v>
      </c>
      <c r="P21" s="56" t="e">
        <v>#DIV/0!</v>
      </c>
      <c r="Q21" s="56" t="e">
        <v>#DIV/0!</v>
      </c>
      <c r="R21" s="56" t="e">
        <v>#DIV/0!</v>
      </c>
      <c r="S21" s="56" t="e">
        <v>#DIV/0!</v>
      </c>
    </row>
    <row r="22" spans="1:19" ht="18" customHeight="1" thickBot="1">
      <c r="A22" s="234"/>
      <c r="B22" s="208"/>
      <c r="C22" s="266"/>
      <c r="D22" s="266"/>
      <c r="E22" s="163"/>
      <c r="F22" s="266"/>
      <c r="G22" s="267"/>
      <c r="H22" s="267"/>
      <c r="I22" s="266"/>
      <c r="J22" s="266"/>
      <c r="K22" s="266"/>
      <c r="L22" s="266"/>
      <c r="M22" s="266"/>
      <c r="N22" s="266"/>
      <c r="O22" s="267"/>
      <c r="P22" s="267"/>
      <c r="Q22" s="267"/>
      <c r="R22" s="267"/>
      <c r="S22" s="267"/>
    </row>
  </sheetData>
  <sheetProtection/>
  <mergeCells count="25">
    <mergeCell ref="A2:S2"/>
    <mergeCell ref="A3:S3"/>
    <mergeCell ref="A4:S4"/>
    <mergeCell ref="R6:S6"/>
    <mergeCell ref="O6:O8"/>
    <mergeCell ref="P6:P8"/>
    <mergeCell ref="N7:N8"/>
    <mergeCell ref="H7:H8"/>
    <mergeCell ref="I7:I8"/>
    <mergeCell ref="E6:E8"/>
    <mergeCell ref="S7:S8"/>
    <mergeCell ref="G6:J6"/>
    <mergeCell ref="L6:N6"/>
    <mergeCell ref="G7:G8"/>
    <mergeCell ref="J7:J8"/>
    <mergeCell ref="L7:L8"/>
    <mergeCell ref="M7:M8"/>
    <mergeCell ref="Q6:Q8"/>
    <mergeCell ref="K6:K8"/>
    <mergeCell ref="F6:F8"/>
    <mergeCell ref="A6:A8"/>
    <mergeCell ref="B6:B8"/>
    <mergeCell ref="C6:C8"/>
    <mergeCell ref="D6:D8"/>
    <mergeCell ref="R7:R8"/>
  </mergeCells>
  <printOptions/>
  <pageMargins left="0.2" right="0.2" top="0.26" bottom="0.22" header="0.5" footer="0.22"/>
  <pageSetup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7"/>
  <sheetViews>
    <sheetView zoomScalePageLayoutView="0" workbookViewId="0" topLeftCell="O10">
      <selection activeCell="AA10" sqref="AA10:AE14"/>
    </sheetView>
  </sheetViews>
  <sheetFormatPr defaultColWidth="9.140625" defaultRowHeight="12.75"/>
  <cols>
    <col min="1" max="1" width="4.421875" style="3" customWidth="1"/>
    <col min="2" max="2" width="26.8515625" style="3" customWidth="1"/>
    <col min="3" max="3" width="5.28125" style="3" customWidth="1"/>
    <col min="4" max="4" width="10.28125" style="3" customWidth="1"/>
    <col min="5" max="5" width="9.421875" style="3" customWidth="1"/>
    <col min="6" max="6" width="7.28125" style="3" customWidth="1"/>
    <col min="7" max="10" width="7.8515625" style="3" customWidth="1"/>
    <col min="11" max="11" width="10.140625" style="3" customWidth="1"/>
    <col min="12" max="12" width="8.00390625" style="3" customWidth="1"/>
    <col min="13" max="13" width="10.28125" style="3" customWidth="1"/>
    <col min="14" max="14" width="9.00390625" style="3" customWidth="1"/>
    <col min="15" max="15" width="7.7109375" style="3" customWidth="1"/>
    <col min="16" max="16" width="7.8515625" style="3" customWidth="1"/>
    <col min="17" max="17" width="11.7109375" style="3" customWidth="1"/>
    <col min="18" max="18" width="6.8515625" style="3" customWidth="1"/>
    <col min="19" max="19" width="7.8515625" style="3" customWidth="1"/>
    <col min="20" max="20" width="6.8515625" style="3" customWidth="1"/>
    <col min="21" max="21" width="11.7109375" style="3" customWidth="1"/>
    <col min="22" max="22" width="12.7109375" style="3" customWidth="1"/>
    <col min="23" max="23" width="9.00390625" style="3" customWidth="1"/>
    <col min="24" max="24" width="10.8515625" style="3" customWidth="1"/>
    <col min="25" max="25" width="9.57421875" style="3" customWidth="1"/>
    <col min="26" max="26" width="3.00390625" style="3" customWidth="1"/>
    <col min="27" max="27" width="10.8515625" style="3" bestFit="1" customWidth="1"/>
    <col min="28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224</v>
      </c>
      <c r="X5" s="30" t="s">
        <v>96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33" t="s">
        <v>150</v>
      </c>
      <c r="W6" s="423" t="s">
        <v>151</v>
      </c>
      <c r="X6" s="433" t="s">
        <v>160</v>
      </c>
      <c r="Y6" s="423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34"/>
      <c r="W7" s="424"/>
      <c r="X7" s="434"/>
      <c r="Y7" s="424"/>
    </row>
    <row r="8" spans="1:25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35"/>
      <c r="W8" s="424"/>
      <c r="X8" s="435"/>
      <c r="Y8" s="424"/>
    </row>
    <row r="9" spans="1:31" s="38" customFormat="1" ht="15.75" customHeight="1" thickBo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90">
        <v>22</v>
      </c>
      <c r="W9" s="21">
        <v>23</v>
      </c>
      <c r="X9" s="90">
        <v>24</v>
      </c>
      <c r="Y9" s="21">
        <v>25</v>
      </c>
      <c r="Z9" s="139"/>
      <c r="AA9" s="38" t="s">
        <v>161</v>
      </c>
      <c r="AB9" s="38" t="s">
        <v>162</v>
      </c>
      <c r="AC9" s="38" t="s">
        <v>163</v>
      </c>
      <c r="AE9" s="38" t="s">
        <v>164</v>
      </c>
    </row>
    <row r="10" spans="1:31" ht="40.5" customHeight="1">
      <c r="A10" s="385" t="s">
        <v>23</v>
      </c>
      <c r="B10" s="386" t="s">
        <v>165</v>
      </c>
      <c r="C10" s="70">
        <v>100</v>
      </c>
      <c r="D10" s="70">
        <v>8644961</v>
      </c>
      <c r="E10" s="70">
        <v>567898</v>
      </c>
      <c r="F10" s="70">
        <v>952</v>
      </c>
      <c r="G10" s="70">
        <v>0</v>
      </c>
      <c r="H10" s="70">
        <v>15</v>
      </c>
      <c r="I10" s="70">
        <v>38446</v>
      </c>
      <c r="J10" s="70">
        <v>19380</v>
      </c>
      <c r="K10" s="268">
        <v>-571989</v>
      </c>
      <c r="L10" s="70">
        <v>0</v>
      </c>
      <c r="M10" s="70">
        <v>8579845</v>
      </c>
      <c r="N10" s="70">
        <v>27622</v>
      </c>
      <c r="O10" s="70">
        <v>0</v>
      </c>
      <c r="P10" s="70">
        <v>29</v>
      </c>
      <c r="Q10" s="70">
        <v>8645913</v>
      </c>
      <c r="R10" s="70">
        <v>0</v>
      </c>
      <c r="S10" s="70">
        <v>2099</v>
      </c>
      <c r="T10" s="70">
        <v>1</v>
      </c>
      <c r="U10" s="70">
        <v>4000</v>
      </c>
      <c r="V10" s="269">
        <v>0</v>
      </c>
      <c r="W10" s="70">
        <v>1901</v>
      </c>
      <c r="X10" s="269">
        <v>0</v>
      </c>
      <c r="Y10" s="270">
        <v>0</v>
      </c>
      <c r="Z10" s="140"/>
      <c r="AA10" s="51"/>
      <c r="AB10" s="51"/>
      <c r="AC10" s="51"/>
      <c r="AD10" s="51"/>
      <c r="AE10" s="51"/>
    </row>
    <row r="11" spans="1:31" ht="51.75" customHeight="1">
      <c r="A11" s="387" t="s">
        <v>24</v>
      </c>
      <c r="B11" s="388" t="s">
        <v>187</v>
      </c>
      <c r="C11" s="73">
        <v>100</v>
      </c>
      <c r="D11" s="73">
        <v>58362</v>
      </c>
      <c r="E11" s="73">
        <v>7126</v>
      </c>
      <c r="F11" s="73">
        <v>3853</v>
      </c>
      <c r="G11" s="73">
        <v>3421</v>
      </c>
      <c r="H11" s="73">
        <v>31</v>
      </c>
      <c r="I11" s="73">
        <v>7895</v>
      </c>
      <c r="J11" s="73">
        <v>13604</v>
      </c>
      <c r="K11" s="73">
        <v>-5709</v>
      </c>
      <c r="L11" s="73">
        <v>0</v>
      </c>
      <c r="M11" s="73">
        <v>51236</v>
      </c>
      <c r="N11" s="73">
        <v>3084</v>
      </c>
      <c r="O11" s="73">
        <v>0</v>
      </c>
      <c r="P11" s="73">
        <v>1862</v>
      </c>
      <c r="Q11" s="73">
        <v>62215</v>
      </c>
      <c r="R11" s="73">
        <v>0</v>
      </c>
      <c r="S11" s="73">
        <v>1010</v>
      </c>
      <c r="T11" s="73">
        <v>2</v>
      </c>
      <c r="U11" s="73">
        <v>5550</v>
      </c>
      <c r="V11" s="271">
        <v>0</v>
      </c>
      <c r="W11" s="73">
        <v>3911</v>
      </c>
      <c r="X11" s="271">
        <v>0</v>
      </c>
      <c r="Y11" s="272">
        <v>0</v>
      </c>
      <c r="Z11" s="141"/>
      <c r="AA11" s="51"/>
      <c r="AB11" s="51"/>
      <c r="AC11" s="51"/>
      <c r="AD11" s="51"/>
      <c r="AE11" s="51"/>
    </row>
    <row r="12" spans="1:31" ht="40.5" customHeight="1" thickBot="1">
      <c r="A12" s="389" t="s">
        <v>25</v>
      </c>
      <c r="B12" s="390" t="s">
        <v>114</v>
      </c>
      <c r="C12" s="73">
        <v>100</v>
      </c>
      <c r="D12" s="73">
        <v>274278</v>
      </c>
      <c r="E12" s="73">
        <v>264278</v>
      </c>
      <c r="F12" s="73">
        <v>4570</v>
      </c>
      <c r="G12" s="73">
        <v>0</v>
      </c>
      <c r="H12" s="73">
        <v>3060</v>
      </c>
      <c r="I12" s="73">
        <v>83822</v>
      </c>
      <c r="J12" s="73">
        <v>82387</v>
      </c>
      <c r="K12" s="73">
        <v>-22263</v>
      </c>
      <c r="L12" s="73">
        <v>0</v>
      </c>
      <c r="M12" s="73">
        <v>194532</v>
      </c>
      <c r="N12" s="73">
        <v>494</v>
      </c>
      <c r="O12" s="73">
        <v>0</v>
      </c>
      <c r="P12" s="73">
        <v>494</v>
      </c>
      <c r="Q12" s="73">
        <v>278848</v>
      </c>
      <c r="R12" s="73">
        <v>0</v>
      </c>
      <c r="S12" s="73">
        <v>-658</v>
      </c>
      <c r="T12" s="73">
        <v>2</v>
      </c>
      <c r="U12" s="73">
        <v>2880</v>
      </c>
      <c r="V12" s="271">
        <v>0</v>
      </c>
      <c r="W12" s="73">
        <v>3250</v>
      </c>
      <c r="X12" s="271">
        <v>0</v>
      </c>
      <c r="Y12" s="272">
        <v>0</v>
      </c>
      <c r="Z12" s="141"/>
      <c r="AA12" s="51"/>
      <c r="AB12" s="51"/>
      <c r="AC12" s="51"/>
      <c r="AD12" s="51"/>
      <c r="AE12" s="51"/>
    </row>
    <row r="13" spans="1:26" ht="20.25" customHeight="1" thickBot="1">
      <c r="A13" s="391"/>
      <c r="B13" s="392" t="s">
        <v>68</v>
      </c>
      <c r="C13" s="273"/>
      <c r="D13" s="274">
        <f aca="true" t="shared" si="0" ref="D13:V13">SUM(D10:D12)</f>
        <v>8977601</v>
      </c>
      <c r="E13" s="274">
        <f t="shared" si="0"/>
        <v>839302</v>
      </c>
      <c r="F13" s="274">
        <f t="shared" si="0"/>
        <v>9375</v>
      </c>
      <c r="G13" s="274">
        <f t="shared" si="0"/>
        <v>3421</v>
      </c>
      <c r="H13" s="274">
        <f t="shared" si="0"/>
        <v>3106</v>
      </c>
      <c r="I13" s="274">
        <f t="shared" si="0"/>
        <v>130163</v>
      </c>
      <c r="J13" s="274">
        <f t="shared" si="0"/>
        <v>115371</v>
      </c>
      <c r="K13" s="274">
        <f t="shared" si="0"/>
        <v>-599961</v>
      </c>
      <c r="L13" s="274">
        <f t="shared" si="0"/>
        <v>0</v>
      </c>
      <c r="M13" s="274">
        <f t="shared" si="0"/>
        <v>8825613</v>
      </c>
      <c r="N13" s="274">
        <f t="shared" si="0"/>
        <v>31200</v>
      </c>
      <c r="O13" s="274">
        <f t="shared" si="0"/>
        <v>0</v>
      </c>
      <c r="P13" s="274">
        <f t="shared" si="0"/>
        <v>2385</v>
      </c>
      <c r="Q13" s="274">
        <f t="shared" si="0"/>
        <v>8986976</v>
      </c>
      <c r="R13" s="274">
        <f t="shared" si="0"/>
        <v>0</v>
      </c>
      <c r="S13" s="274">
        <f t="shared" si="0"/>
        <v>2451</v>
      </c>
      <c r="T13" s="274">
        <f t="shared" si="0"/>
        <v>5</v>
      </c>
      <c r="U13" s="274">
        <f t="shared" si="0"/>
        <v>12430</v>
      </c>
      <c r="V13" s="275">
        <f t="shared" si="0"/>
        <v>0</v>
      </c>
      <c r="W13" s="274">
        <f>SUM(W10:W12)</f>
        <v>9062</v>
      </c>
      <c r="X13" s="275">
        <f>SUM(X10:X12)</f>
        <v>0</v>
      </c>
      <c r="Y13" s="276">
        <f>SUM(Y10:Y12)</f>
        <v>0</v>
      </c>
      <c r="Z13" s="142"/>
    </row>
    <row r="15" spans="1:5" ht="17.25">
      <c r="A15" s="74"/>
      <c r="B15" s="74"/>
      <c r="C15" s="74"/>
      <c r="D15" s="74"/>
      <c r="E15" s="74"/>
    </row>
    <row r="16" spans="1:5" ht="17.25">
      <c r="A16" s="74"/>
      <c r="B16" s="74"/>
      <c r="C16" s="74"/>
      <c r="D16" s="74"/>
      <c r="E16" s="74"/>
    </row>
    <row r="17" spans="1:5" ht="17.25">
      <c r="A17" s="74"/>
      <c r="B17" s="74"/>
      <c r="C17" s="74"/>
      <c r="D17" s="74"/>
      <c r="E17" s="74"/>
    </row>
  </sheetData>
  <sheetProtection/>
  <mergeCells count="32">
    <mergeCell ref="Q1:V1"/>
    <mergeCell ref="A2:V2"/>
    <mergeCell ref="A3:V3"/>
    <mergeCell ref="A4:V4"/>
    <mergeCell ref="R6:R8"/>
    <mergeCell ref="N6:N8"/>
    <mergeCell ref="A6:A8"/>
    <mergeCell ref="B6:B8"/>
    <mergeCell ref="C6:C8"/>
    <mergeCell ref="D6:D8"/>
    <mergeCell ref="X6:X8"/>
    <mergeCell ref="Y6:Y8"/>
    <mergeCell ref="H7:H8"/>
    <mergeCell ref="J7:J8"/>
    <mergeCell ref="U6:U8"/>
    <mergeCell ref="G6:H6"/>
    <mergeCell ref="O6:P6"/>
    <mergeCell ref="O7:O8"/>
    <mergeCell ref="W6:W8"/>
    <mergeCell ref="G7:G8"/>
    <mergeCell ref="P7:P8"/>
    <mergeCell ref="S6:S8"/>
    <mergeCell ref="V6:V8"/>
    <mergeCell ref="L7:L8"/>
    <mergeCell ref="T6:T8"/>
    <mergeCell ref="Q6:Q8"/>
    <mergeCell ref="I6:I8"/>
    <mergeCell ref="J6:L6"/>
    <mergeCell ref="E6:E8"/>
    <mergeCell ref="F6:F8"/>
    <mergeCell ref="M6:M8"/>
    <mergeCell ref="K7:K8"/>
  </mergeCells>
  <printOptions/>
  <pageMargins left="0.2" right="0.2" top="0.4" bottom="0.43" header="0.5" footer="0.5"/>
  <pageSetup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A13">
      <selection activeCell="D12" sqref="D12"/>
    </sheetView>
  </sheetViews>
  <sheetFormatPr defaultColWidth="9.140625" defaultRowHeight="12.75"/>
  <cols>
    <col min="1" max="1" width="3.8515625" style="3" customWidth="1"/>
    <col min="2" max="2" width="31.7109375" style="3" customWidth="1"/>
    <col min="3" max="3" width="11.8515625" style="3" customWidth="1"/>
    <col min="4" max="4" width="10.28125" style="3" customWidth="1"/>
    <col min="5" max="5" width="13.00390625" style="3" customWidth="1"/>
    <col min="6" max="6" width="14.57421875" style="3" customWidth="1"/>
    <col min="7" max="7" width="15.7109375" style="3" customWidth="1"/>
    <col min="8" max="8" width="12.00390625" style="3" customWidth="1"/>
    <col min="9" max="10" width="8.7109375" style="3" customWidth="1"/>
    <col min="11" max="11" width="11.28125" style="3" customWidth="1"/>
    <col min="12" max="13" width="10.421875" style="3" customWidth="1"/>
    <col min="14" max="14" width="10.7109375" style="3" customWidth="1"/>
    <col min="15" max="15" width="10.28125" style="3" customWidth="1"/>
    <col min="16" max="16" width="12.7109375" style="3" customWidth="1"/>
    <col min="17" max="17" width="10.28125" style="3" customWidth="1"/>
    <col min="18" max="18" width="13.57421875" style="3" customWidth="1"/>
    <col min="19" max="19" width="11.574218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95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96</v>
      </c>
      <c r="S5" s="29"/>
    </row>
    <row r="6" spans="1:19" ht="0.7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681"/>
      <c r="H6" s="492"/>
      <c r="I6" s="492"/>
      <c r="J6" s="492"/>
      <c r="K6" s="497" t="s">
        <v>49</v>
      </c>
      <c r="L6" s="492"/>
      <c r="M6" s="492"/>
      <c r="N6" s="492"/>
      <c r="O6" s="497" t="s">
        <v>50</v>
      </c>
      <c r="P6" s="497" t="s">
        <v>51</v>
      </c>
      <c r="Q6" s="498" t="s">
        <v>52</v>
      </c>
      <c r="R6" s="682"/>
      <c r="S6" s="683"/>
    </row>
    <row r="7" spans="1:19" ht="239.25" customHeight="1">
      <c r="A7" s="490"/>
      <c r="B7" s="493"/>
      <c r="C7" s="487"/>
      <c r="D7" s="487"/>
      <c r="E7" s="487"/>
      <c r="F7" s="485"/>
      <c r="G7" s="684" t="s">
        <v>53</v>
      </c>
      <c r="H7" s="680" t="s">
        <v>54</v>
      </c>
      <c r="I7" s="680" t="s">
        <v>55</v>
      </c>
      <c r="J7" s="680" t="s">
        <v>56</v>
      </c>
      <c r="K7" s="487"/>
      <c r="L7" s="680" t="s">
        <v>57</v>
      </c>
      <c r="M7" s="680" t="s">
        <v>58</v>
      </c>
      <c r="N7" s="680" t="s">
        <v>59</v>
      </c>
      <c r="O7" s="487"/>
      <c r="P7" s="487"/>
      <c r="Q7" s="495"/>
      <c r="R7" s="678" t="s">
        <v>60</v>
      </c>
      <c r="S7" s="679" t="s">
        <v>61</v>
      </c>
    </row>
    <row r="8" spans="1:19" ht="148.5" customHeight="1" thickBot="1">
      <c r="A8" s="570"/>
      <c r="B8" s="571"/>
      <c r="C8" s="488"/>
      <c r="D8" s="488"/>
      <c r="E8" s="488"/>
      <c r="F8" s="486"/>
      <c r="G8" s="685"/>
      <c r="H8" s="527"/>
      <c r="I8" s="527"/>
      <c r="J8" s="527"/>
      <c r="K8" s="488"/>
      <c r="L8" s="527"/>
      <c r="M8" s="527"/>
      <c r="N8" s="527"/>
      <c r="O8" s="488"/>
      <c r="P8" s="488"/>
      <c r="Q8" s="496"/>
      <c r="R8" s="535"/>
      <c r="S8" s="534"/>
    </row>
    <row r="9" spans="1:19" s="38" customFormat="1" ht="15.75" customHeight="1" thickBot="1">
      <c r="A9" s="103">
        <v>1</v>
      </c>
      <c r="B9" s="103">
        <v>2</v>
      </c>
      <c r="C9" s="106">
        <v>3</v>
      </c>
      <c r="D9" s="105">
        <v>4</v>
      </c>
      <c r="E9" s="104">
        <v>5</v>
      </c>
      <c r="F9" s="105">
        <v>6</v>
      </c>
      <c r="G9" s="104">
        <v>7</v>
      </c>
      <c r="H9" s="104">
        <v>8</v>
      </c>
      <c r="I9" s="104">
        <v>9</v>
      </c>
      <c r="J9" s="104">
        <v>10</v>
      </c>
      <c r="K9" s="105">
        <v>11</v>
      </c>
      <c r="L9" s="104">
        <v>12</v>
      </c>
      <c r="M9" s="104">
        <v>13</v>
      </c>
      <c r="N9" s="104">
        <v>14</v>
      </c>
      <c r="O9" s="105">
        <v>15</v>
      </c>
      <c r="P9" s="107">
        <v>16</v>
      </c>
      <c r="Q9" s="105">
        <v>17</v>
      </c>
      <c r="R9" s="104">
        <v>18</v>
      </c>
      <c r="S9" s="125">
        <v>19</v>
      </c>
    </row>
    <row r="10" spans="1:19" ht="36.75" customHeight="1">
      <c r="A10" s="68" t="s">
        <v>23</v>
      </c>
      <c r="B10" s="69" t="s">
        <v>165</v>
      </c>
      <c r="C10" s="307">
        <v>0.0005430453985953226</v>
      </c>
      <c r="D10" s="307">
        <v>0.03446528129751647</v>
      </c>
      <c r="E10" s="393">
        <v>-26670</v>
      </c>
      <c r="F10" s="334">
        <v>-28.014705882352942</v>
      </c>
      <c r="G10" s="335">
        <v>908084.1386554623</v>
      </c>
      <c r="H10" s="307">
        <v>99.98898901712289</v>
      </c>
      <c r="I10" s="305">
        <v>0.004446725290897561</v>
      </c>
      <c r="J10" s="305">
        <v>0.9968051957034497</v>
      </c>
      <c r="K10" s="305">
        <v>0.004466586976168483</v>
      </c>
      <c r="L10" s="305">
        <v>0.004447214972976743</v>
      </c>
      <c r="M10" s="305">
        <v>0</v>
      </c>
      <c r="N10" s="334">
        <v>0</v>
      </c>
      <c r="O10" s="307">
        <v>0.02427736665867445</v>
      </c>
      <c r="P10" s="335">
        <v>220.48319327731093</v>
      </c>
      <c r="Q10" s="307">
        <v>5.459605680695001</v>
      </c>
      <c r="R10" s="335">
        <v>209900</v>
      </c>
      <c r="S10" s="394">
        <v>223.88459137491546</v>
      </c>
    </row>
    <row r="11" spans="1:19" ht="66.75" customHeight="1">
      <c r="A11" s="71" t="s">
        <v>24</v>
      </c>
      <c r="B11" s="72" t="s">
        <v>187</v>
      </c>
      <c r="C11" s="307">
        <v>0.010051880674448769</v>
      </c>
      <c r="D11" s="307">
        <v>1.2493514915693904</v>
      </c>
      <c r="E11" s="393">
        <v>769</v>
      </c>
      <c r="F11" s="334">
        <v>0.19958473916428757</v>
      </c>
      <c r="G11" s="335">
        <v>1514.7158058655593</v>
      </c>
      <c r="H11" s="307">
        <v>93.80695973639797</v>
      </c>
      <c r="I11" s="305">
        <v>0.12689865787993249</v>
      </c>
      <c r="J11" s="305">
        <v>0.9504299606204292</v>
      </c>
      <c r="K11" s="305">
        <v>0.14534241531664213</v>
      </c>
      <c r="L11" s="305">
        <v>0.13527637846543983</v>
      </c>
      <c r="M11" s="305">
        <v>0</v>
      </c>
      <c r="N11" s="334">
        <v>0</v>
      </c>
      <c r="O11" s="307">
        <v>1.6488988294450884</v>
      </c>
      <c r="P11" s="335">
        <v>37.58838853740231</v>
      </c>
      <c r="Q11" s="307">
        <v>12.79290690310323</v>
      </c>
      <c r="R11" s="335">
        <v>101000</v>
      </c>
      <c r="S11" s="395">
        <v>6.880303989867005</v>
      </c>
    </row>
    <row r="12" spans="1:19" ht="35.25" customHeight="1" thickBot="1">
      <c r="A12" s="71" t="s">
        <v>25</v>
      </c>
      <c r="B12" s="43" t="s">
        <v>114</v>
      </c>
      <c r="C12" s="307">
        <v>6.194331983805668</v>
      </c>
      <c r="D12" s="307">
        <v>9.251012145748987</v>
      </c>
      <c r="E12" s="393">
        <v>4076</v>
      </c>
      <c r="F12" s="334">
        <v>0.8919037199124726</v>
      </c>
      <c r="G12" s="335">
        <v>6001.706783369803</v>
      </c>
      <c r="H12" s="307">
        <v>98.36111429882946</v>
      </c>
      <c r="I12" s="305">
        <v>0.30060104429653434</v>
      </c>
      <c r="J12" s="305">
        <v>0.9982284255221483</v>
      </c>
      <c r="K12" s="305">
        <v>0.429799103709249</v>
      </c>
      <c r="L12" s="305">
        <v>0.30560963693770554</v>
      </c>
      <c r="M12" s="305">
        <v>0</v>
      </c>
      <c r="N12" s="334">
        <v>0</v>
      </c>
      <c r="O12" s="307">
        <v>-0.23562018598955106</v>
      </c>
      <c r="P12" s="335">
        <v>-15.36306327340649</v>
      </c>
      <c r="Q12" s="307">
        <v>-0.7849967788885973</v>
      </c>
      <c r="R12" s="335">
        <v>-65800</v>
      </c>
      <c r="S12" s="308">
        <v>2.326668416406194</v>
      </c>
    </row>
    <row r="13" spans="1:19" ht="18" customHeight="1" thickBot="1">
      <c r="A13" s="65"/>
      <c r="B13" s="75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278"/>
    </row>
  </sheetData>
  <sheetProtection/>
  <mergeCells count="25">
    <mergeCell ref="A2:S2"/>
    <mergeCell ref="A4:S4"/>
    <mergeCell ref="G6:J6"/>
    <mergeCell ref="L6:N6"/>
    <mergeCell ref="R6:S6"/>
    <mergeCell ref="G7:G8"/>
    <mergeCell ref="H7:H8"/>
    <mergeCell ref="I7:I8"/>
    <mergeCell ref="A3:S3"/>
    <mergeCell ref="K6:K8"/>
    <mergeCell ref="A6:A8"/>
    <mergeCell ref="B6:B8"/>
    <mergeCell ref="O6:O8"/>
    <mergeCell ref="P6:P8"/>
    <mergeCell ref="Q6:Q8"/>
    <mergeCell ref="N7:N8"/>
    <mergeCell ref="R7:R8"/>
    <mergeCell ref="S7:S8"/>
    <mergeCell ref="C6:C8"/>
    <mergeCell ref="D6:D8"/>
    <mergeCell ref="E6:E8"/>
    <mergeCell ref="F6:F8"/>
    <mergeCell ref="M7:M8"/>
    <mergeCell ref="J7:J8"/>
    <mergeCell ref="L7:L8"/>
  </mergeCells>
  <printOptions/>
  <pageMargins left="0.2" right="0.2" top="1" bottom="0.22" header="0.5" footer="0.22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A16"/>
  <sheetViews>
    <sheetView zoomScalePageLayoutView="0" workbookViewId="0" topLeftCell="A1">
      <selection activeCell="Z10" sqref="Z10:AE15"/>
    </sheetView>
  </sheetViews>
  <sheetFormatPr defaultColWidth="9.140625" defaultRowHeight="12.75"/>
  <cols>
    <col min="1" max="1" width="4.421875" style="3" customWidth="1"/>
    <col min="2" max="2" width="26.421875" style="3" customWidth="1"/>
    <col min="3" max="3" width="4.421875" style="3" customWidth="1"/>
    <col min="4" max="4" width="10.57421875" style="3" customWidth="1"/>
    <col min="5" max="5" width="9.8515625" style="3" customWidth="1"/>
    <col min="6" max="6" width="9.7109375" style="3" customWidth="1"/>
    <col min="7" max="7" width="9.421875" style="3" customWidth="1"/>
    <col min="8" max="8" width="10.8515625" style="3" customWidth="1"/>
    <col min="9" max="9" width="10.28125" style="3" customWidth="1"/>
    <col min="10" max="10" width="9.57421875" style="3" customWidth="1"/>
    <col min="11" max="11" width="9.00390625" style="3" customWidth="1"/>
    <col min="12" max="12" width="8.7109375" style="3" customWidth="1"/>
    <col min="13" max="13" width="9.140625" style="3" customWidth="1"/>
    <col min="14" max="14" width="8.8515625" style="3" customWidth="1"/>
    <col min="15" max="15" width="9.8515625" style="3" customWidth="1"/>
    <col min="16" max="16" width="7.7109375" style="3" customWidth="1"/>
    <col min="17" max="18" width="11.00390625" style="3" customWidth="1"/>
    <col min="19" max="19" width="8.140625" style="3" customWidth="1"/>
    <col min="20" max="20" width="5.8515625" style="3" customWidth="1"/>
    <col min="21" max="21" width="9.00390625" style="3" customWidth="1"/>
    <col min="22" max="22" width="8.57421875" style="3" customWidth="1"/>
    <col min="23" max="23" width="10.28125" style="3" customWidth="1"/>
    <col min="24" max="24" width="9.421875" style="3" customWidth="1"/>
    <col min="25" max="25" width="5.28125" style="3" customWidth="1"/>
    <col min="26" max="26" width="12.7109375" style="3" customWidth="1"/>
    <col min="27" max="27" width="11.8515625" style="3" customWidth="1"/>
    <col min="28" max="28" width="12.57421875" style="3" customWidth="1"/>
    <col min="29" max="29" width="13.421875" style="3" customWidth="1"/>
    <col min="30" max="30" width="14.8515625" style="3" customWidth="1"/>
    <col min="31" max="16384" width="9.140625" style="3" customWidth="1"/>
  </cols>
  <sheetData>
    <row r="1" spans="17:51" ht="45" customHeight="1">
      <c r="Q1" s="538"/>
      <c r="R1" s="538"/>
      <c r="S1" s="538"/>
      <c r="T1" s="538"/>
      <c r="U1" s="426"/>
      <c r="V1" s="42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</row>
    <row r="2" spans="1:51" ht="18.75" customHeight="1">
      <c r="A2" s="686" t="s">
        <v>0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</row>
    <row r="3" spans="1:51" s="4" customFormat="1" ht="39" customHeight="1">
      <c r="A3" s="687" t="s">
        <v>1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  <c r="R3" s="687"/>
      <c r="S3" s="687"/>
      <c r="T3" s="687"/>
      <c r="U3" s="687"/>
      <c r="V3" s="687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</row>
    <row r="4" spans="1:25" ht="15.75" customHeight="1">
      <c r="A4" s="688" t="s">
        <v>101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5"/>
      <c r="X4" s="5"/>
      <c r="Y4" s="5"/>
    </row>
    <row r="5" spans="2:24" ht="18" thickBot="1">
      <c r="B5" s="3" t="s">
        <v>224</v>
      </c>
      <c r="X5" s="30" t="s">
        <v>98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1" t="s">
        <v>151</v>
      </c>
      <c r="X6" s="421" t="s">
        <v>152</v>
      </c>
      <c r="Y6" s="421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2"/>
      <c r="X7" s="422"/>
      <c r="Y7" s="422"/>
    </row>
    <row r="8" spans="1:25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2"/>
      <c r="X8" s="422"/>
      <c r="Y8" s="422"/>
    </row>
    <row r="9" spans="1:29" s="38" customFormat="1" ht="15.75" customHeight="1" thickBo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3">
        <v>22</v>
      </c>
      <c r="W9" s="23">
        <v>23</v>
      </c>
      <c r="X9" s="23">
        <v>24</v>
      </c>
      <c r="Y9" s="23">
        <v>25</v>
      </c>
      <c r="Z9" s="38">
        <v>11</v>
      </c>
      <c r="AA9" s="38">
        <v>17</v>
      </c>
      <c r="AB9" s="38" t="s">
        <v>188</v>
      </c>
      <c r="AC9" s="38" t="s">
        <v>189</v>
      </c>
    </row>
    <row r="10" spans="1:30" s="38" customFormat="1" ht="28.5" customHeight="1" thickBot="1">
      <c r="A10" s="17" t="s">
        <v>23</v>
      </c>
      <c r="B10" s="44" t="s">
        <v>115</v>
      </c>
      <c r="C10" s="1">
        <v>100</v>
      </c>
      <c r="D10" s="15">
        <v>2669</v>
      </c>
      <c r="E10" s="15">
        <v>2669</v>
      </c>
      <c r="F10" s="15">
        <v>21676</v>
      </c>
      <c r="G10" s="15">
        <v>17179</v>
      </c>
      <c r="H10" s="15">
        <v>405</v>
      </c>
      <c r="I10" s="15">
        <v>-6561</v>
      </c>
      <c r="J10" s="15">
        <v>12986</v>
      </c>
      <c r="K10" s="15">
        <v>-21929</v>
      </c>
      <c r="L10" s="15">
        <v>1825</v>
      </c>
      <c r="M10" s="15">
        <v>3000</v>
      </c>
      <c r="N10" s="15">
        <v>27906</v>
      </c>
      <c r="O10" s="15">
        <v>2147</v>
      </c>
      <c r="P10" s="15">
        <v>2242</v>
      </c>
      <c r="Q10" s="15">
        <v>24345</v>
      </c>
      <c r="R10" s="15">
        <v>48828</v>
      </c>
      <c r="S10" s="15">
        <v>5216</v>
      </c>
      <c r="T10" s="15">
        <v>35</v>
      </c>
      <c r="U10" s="15">
        <v>48828</v>
      </c>
      <c r="V10" s="16">
        <v>48828</v>
      </c>
      <c r="W10" s="16">
        <v>43612</v>
      </c>
      <c r="X10" s="16">
        <v>43612</v>
      </c>
      <c r="Y10" s="16">
        <v>0</v>
      </c>
      <c r="Z10" s="3"/>
      <c r="AA10" s="3"/>
      <c r="AB10" s="3"/>
      <c r="AC10" s="3"/>
      <c r="AD10" s="3"/>
    </row>
    <row r="11" spans="1:53" s="38" customFormat="1" ht="27" customHeight="1">
      <c r="A11" s="14" t="s">
        <v>24</v>
      </c>
      <c r="B11" s="44" t="s">
        <v>213</v>
      </c>
      <c r="C11" s="1">
        <v>100</v>
      </c>
      <c r="D11" s="76">
        <v>177199</v>
      </c>
      <c r="E11" s="76">
        <v>126526</v>
      </c>
      <c r="F11" s="76">
        <v>16855</v>
      </c>
      <c r="G11" s="76">
        <v>3135</v>
      </c>
      <c r="H11" s="76">
        <v>5423</v>
      </c>
      <c r="I11" s="76">
        <v>169055</v>
      </c>
      <c r="J11" s="76">
        <v>143541</v>
      </c>
      <c r="K11" s="76">
        <v>8135.2</v>
      </c>
      <c r="L11" s="76">
        <v>3175.8</v>
      </c>
      <c r="M11" s="76">
        <v>0</v>
      </c>
      <c r="N11" s="76">
        <v>24999</v>
      </c>
      <c r="O11" s="76">
        <v>581</v>
      </c>
      <c r="P11" s="76">
        <v>6130</v>
      </c>
      <c r="Q11" s="76">
        <v>194054</v>
      </c>
      <c r="R11" s="76">
        <v>54440</v>
      </c>
      <c r="S11" s="76">
        <v>7817</v>
      </c>
      <c r="T11" s="76">
        <v>31</v>
      </c>
      <c r="U11" s="76">
        <v>54440</v>
      </c>
      <c r="V11" s="143">
        <v>54440</v>
      </c>
      <c r="W11" s="143">
        <v>46623</v>
      </c>
      <c r="X11" s="143">
        <v>46623</v>
      </c>
      <c r="Y11" s="143">
        <v>409.1</v>
      </c>
      <c r="Z11" s="3"/>
      <c r="AA11" s="3"/>
      <c r="AB11" s="3"/>
      <c r="AC11" s="3"/>
      <c r="AD11" s="3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</row>
    <row r="12" spans="1:53" s="38" customFormat="1" ht="33" customHeight="1">
      <c r="A12" s="17" t="s">
        <v>25</v>
      </c>
      <c r="B12" s="44" t="s">
        <v>116</v>
      </c>
      <c r="C12" s="1">
        <v>100</v>
      </c>
      <c r="D12" s="1">
        <v>1216663</v>
      </c>
      <c r="E12" s="1">
        <v>1212215</v>
      </c>
      <c r="F12" s="1">
        <v>66907</v>
      </c>
      <c r="G12" s="1">
        <v>33370</v>
      </c>
      <c r="H12" s="1">
        <v>24020</v>
      </c>
      <c r="I12" s="1">
        <v>42958</v>
      </c>
      <c r="J12" s="1">
        <v>91962</v>
      </c>
      <c r="K12" s="1">
        <v>-66643</v>
      </c>
      <c r="L12" s="1">
        <v>8767</v>
      </c>
      <c r="M12" s="1">
        <v>1149361</v>
      </c>
      <c r="N12" s="1">
        <v>91251</v>
      </c>
      <c r="O12" s="1">
        <v>15530</v>
      </c>
      <c r="P12" s="1">
        <v>33039</v>
      </c>
      <c r="Q12" s="1">
        <v>1283570</v>
      </c>
      <c r="R12" s="1">
        <v>107015</v>
      </c>
      <c r="S12" s="1">
        <v>5923</v>
      </c>
      <c r="T12" s="1">
        <v>205</v>
      </c>
      <c r="U12" s="1">
        <v>114382</v>
      </c>
      <c r="V12" s="18">
        <v>107015</v>
      </c>
      <c r="W12" s="18">
        <v>107296</v>
      </c>
      <c r="X12" s="18">
        <v>94352</v>
      </c>
      <c r="Y12" s="18">
        <v>0</v>
      </c>
      <c r="Z12" s="3"/>
      <c r="AA12" s="3"/>
      <c r="AB12" s="3"/>
      <c r="AC12" s="3"/>
      <c r="AD12" s="3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</row>
    <row r="13" spans="1:53" s="38" customFormat="1" ht="39" customHeight="1">
      <c r="A13" s="77" t="s">
        <v>26</v>
      </c>
      <c r="B13" s="43" t="s">
        <v>129</v>
      </c>
      <c r="C13" s="1">
        <v>100</v>
      </c>
      <c r="D13" s="1">
        <v>2577</v>
      </c>
      <c r="E13" s="1">
        <v>2497</v>
      </c>
      <c r="F13" s="1">
        <v>24227</v>
      </c>
      <c r="G13" s="1">
        <v>0</v>
      </c>
      <c r="H13" s="1">
        <v>24227</v>
      </c>
      <c r="I13" s="1">
        <v>26804</v>
      </c>
      <c r="J13" s="1">
        <v>53368.5</v>
      </c>
      <c r="K13" s="1">
        <v>-43696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26804</v>
      </c>
      <c r="R13" s="1">
        <v>0</v>
      </c>
      <c r="S13" s="1">
        <v>-23794</v>
      </c>
      <c r="T13" s="1">
        <v>13</v>
      </c>
      <c r="U13" s="1">
        <v>0</v>
      </c>
      <c r="V13" s="18">
        <v>0</v>
      </c>
      <c r="W13" s="18">
        <v>23794</v>
      </c>
      <c r="X13" s="18">
        <v>23794</v>
      </c>
      <c r="Y13" s="18">
        <v>0</v>
      </c>
      <c r="Z13" s="3"/>
      <c r="AA13" s="3"/>
      <c r="AB13" s="3"/>
      <c r="AC13" s="3"/>
      <c r="AD13" s="3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</row>
    <row r="14" spans="1:53" s="38" customFormat="1" ht="55.5" customHeight="1">
      <c r="A14" s="91" t="s">
        <v>27</v>
      </c>
      <c r="B14" s="43" t="s">
        <v>190</v>
      </c>
      <c r="C14" s="1">
        <v>100</v>
      </c>
      <c r="D14" s="1">
        <v>8491112</v>
      </c>
      <c r="E14" s="1">
        <v>7992351</v>
      </c>
      <c r="F14" s="1">
        <v>1900028</v>
      </c>
      <c r="G14" s="1">
        <v>267182</v>
      </c>
      <c r="H14" s="1">
        <v>264997</v>
      </c>
      <c r="I14" s="1">
        <v>9396183</v>
      </c>
      <c r="J14" s="1">
        <v>7309580</v>
      </c>
      <c r="K14" s="1">
        <v>1849011</v>
      </c>
      <c r="L14" s="1">
        <v>237592</v>
      </c>
      <c r="M14" s="1">
        <v>891916</v>
      </c>
      <c r="N14" s="1">
        <v>103041</v>
      </c>
      <c r="O14" s="1">
        <v>25454</v>
      </c>
      <c r="P14" s="1">
        <v>24</v>
      </c>
      <c r="Q14" s="1">
        <v>10391140</v>
      </c>
      <c r="R14" s="1">
        <v>705690</v>
      </c>
      <c r="S14" s="1">
        <v>-884815</v>
      </c>
      <c r="T14" s="1">
        <v>524</v>
      </c>
      <c r="U14" s="1">
        <v>1535019</v>
      </c>
      <c r="V14" s="18">
        <v>705690</v>
      </c>
      <c r="W14" s="18">
        <v>2419834</v>
      </c>
      <c r="X14" s="18">
        <v>872388</v>
      </c>
      <c r="Y14" s="18">
        <v>8037</v>
      </c>
      <c r="Z14" s="3"/>
      <c r="AA14" s="3"/>
      <c r="AB14" s="3"/>
      <c r="AC14" s="3"/>
      <c r="AD14" s="3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</row>
    <row r="15" spans="1:53" s="38" customFormat="1" ht="55.5" customHeight="1">
      <c r="A15" s="220" t="s">
        <v>28</v>
      </c>
      <c r="B15" s="50" t="s">
        <v>200</v>
      </c>
      <c r="C15" s="64">
        <v>100</v>
      </c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209"/>
      <c r="W15" s="209"/>
      <c r="X15" s="209"/>
      <c r="Y15" s="209"/>
      <c r="Z15" s="3"/>
      <c r="AA15" s="3"/>
      <c r="AB15" s="3"/>
      <c r="AC15" s="3"/>
      <c r="AD15" s="3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</row>
    <row r="16" spans="1:25" ht="18" customHeight="1" thickBot="1">
      <c r="A16" s="45"/>
      <c r="B16" s="145" t="s">
        <v>68</v>
      </c>
      <c r="C16" s="146"/>
      <c r="D16" s="41">
        <f aca="true" t="shared" si="0" ref="D16:Y16">SUM(D10:D15)</f>
        <v>9890220</v>
      </c>
      <c r="E16" s="41">
        <f t="shared" si="0"/>
        <v>9336258</v>
      </c>
      <c r="F16" s="41">
        <f t="shared" si="0"/>
        <v>2029693</v>
      </c>
      <c r="G16" s="41">
        <f t="shared" si="0"/>
        <v>320866</v>
      </c>
      <c r="H16" s="41">
        <f t="shared" si="0"/>
        <v>319072</v>
      </c>
      <c r="I16" s="41">
        <f t="shared" si="0"/>
        <v>9628439</v>
      </c>
      <c r="J16" s="41">
        <f t="shared" si="0"/>
        <v>7611437.5</v>
      </c>
      <c r="K16" s="41">
        <f t="shared" si="0"/>
        <v>1724878.2</v>
      </c>
      <c r="L16" s="41">
        <f t="shared" si="0"/>
        <v>251359.8</v>
      </c>
      <c r="M16" s="41">
        <f t="shared" si="0"/>
        <v>2044277</v>
      </c>
      <c r="N16" s="41">
        <f t="shared" si="0"/>
        <v>247197</v>
      </c>
      <c r="O16" s="41">
        <f t="shared" si="0"/>
        <v>43712</v>
      </c>
      <c r="P16" s="41">
        <f t="shared" si="0"/>
        <v>41435</v>
      </c>
      <c r="Q16" s="41">
        <f t="shared" si="0"/>
        <v>11919913</v>
      </c>
      <c r="R16" s="41">
        <f t="shared" si="0"/>
        <v>915973</v>
      </c>
      <c r="S16" s="41">
        <f t="shared" si="0"/>
        <v>-889653</v>
      </c>
      <c r="T16" s="41">
        <f t="shared" si="0"/>
        <v>808</v>
      </c>
      <c r="U16" s="41">
        <f t="shared" si="0"/>
        <v>1752669</v>
      </c>
      <c r="V16" s="42">
        <f t="shared" si="0"/>
        <v>915973</v>
      </c>
      <c r="W16" s="42">
        <f t="shared" si="0"/>
        <v>2641159</v>
      </c>
      <c r="X16" s="42">
        <f t="shared" si="0"/>
        <v>1080769</v>
      </c>
      <c r="Y16" s="42">
        <f t="shared" si="0"/>
        <v>8446.1</v>
      </c>
    </row>
  </sheetData>
  <sheetProtection/>
  <mergeCells count="32">
    <mergeCell ref="Q1:V1"/>
    <mergeCell ref="A2:V2"/>
    <mergeCell ref="A3:V3"/>
    <mergeCell ref="A4:V4"/>
    <mergeCell ref="R6:R8"/>
    <mergeCell ref="Y6:Y8"/>
    <mergeCell ref="S6:S8"/>
    <mergeCell ref="U6:U8"/>
    <mergeCell ref="V6:V8"/>
    <mergeCell ref="W6:W8"/>
    <mergeCell ref="G7:G8"/>
    <mergeCell ref="P7:P8"/>
    <mergeCell ref="H7:H8"/>
    <mergeCell ref="O7:O8"/>
    <mergeCell ref="M6:M8"/>
    <mergeCell ref="N6:N8"/>
    <mergeCell ref="G6:H6"/>
    <mergeCell ref="L7:L8"/>
    <mergeCell ref="X6:X8"/>
    <mergeCell ref="T6:T8"/>
    <mergeCell ref="Q6:Q8"/>
    <mergeCell ref="I6:I8"/>
    <mergeCell ref="J6:L6"/>
    <mergeCell ref="K7:K8"/>
    <mergeCell ref="J7:J8"/>
    <mergeCell ref="O6:P6"/>
    <mergeCell ref="A6:A8"/>
    <mergeCell ref="B6:B8"/>
    <mergeCell ref="D6:D8"/>
    <mergeCell ref="E6:E8"/>
    <mergeCell ref="C6:C8"/>
    <mergeCell ref="F6:F8"/>
  </mergeCells>
  <printOptions/>
  <pageMargins left="0.23" right="0.2" top="0.38" bottom="0.38" header="0.5" footer="0.5"/>
  <pageSetup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S17"/>
  <sheetViews>
    <sheetView zoomScalePageLayoutView="0" workbookViewId="0" topLeftCell="J13">
      <selection activeCell="D14" sqref="D14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3" width="9.8515625" style="3" customWidth="1"/>
    <col min="4" max="4" width="9.7109375" style="3" customWidth="1"/>
    <col min="5" max="5" width="8.140625" style="3" customWidth="1"/>
    <col min="6" max="8" width="9.7109375" style="3" customWidth="1"/>
    <col min="9" max="9" width="9.00390625" style="3" customWidth="1"/>
    <col min="10" max="10" width="9.421875" style="3" customWidth="1"/>
    <col min="11" max="11" width="13.421875" style="3" customWidth="1"/>
    <col min="12" max="12" width="12.7109375" style="3" customWidth="1"/>
    <col min="13" max="14" width="9.7109375" style="3" customWidth="1"/>
    <col min="15" max="15" width="14.7109375" style="3" customWidth="1"/>
    <col min="16" max="16" width="10.8515625" style="3" customWidth="1"/>
    <col min="17" max="17" width="12.8515625" style="3" customWidth="1"/>
    <col min="18" max="18" width="12.140625" style="3" customWidth="1"/>
    <col min="19" max="19" width="11.0039062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97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1.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98</v>
      </c>
      <c r="S5" s="29"/>
    </row>
    <row r="6" spans="1:19" ht="3" customHeight="1">
      <c r="A6" s="689" t="s">
        <v>2</v>
      </c>
      <c r="B6" s="692" t="s">
        <v>3</v>
      </c>
      <c r="C6" s="672" t="s">
        <v>45</v>
      </c>
      <c r="D6" s="657" t="s">
        <v>46</v>
      </c>
      <c r="E6" s="675" t="s">
        <v>47</v>
      </c>
      <c r="F6" s="650" t="s">
        <v>48</v>
      </c>
      <c r="G6" s="660"/>
      <c r="H6" s="660"/>
      <c r="I6" s="660"/>
      <c r="J6" s="660"/>
      <c r="K6" s="667" t="s">
        <v>49</v>
      </c>
      <c r="L6" s="661"/>
      <c r="M6" s="662"/>
      <c r="N6" s="663"/>
      <c r="O6" s="672" t="s">
        <v>50</v>
      </c>
      <c r="P6" s="672" t="s">
        <v>67</v>
      </c>
      <c r="Q6" s="664" t="s">
        <v>52</v>
      </c>
      <c r="R6" s="670"/>
      <c r="S6" s="671"/>
    </row>
    <row r="7" spans="1:19" ht="282.75" customHeight="1">
      <c r="A7" s="690"/>
      <c r="B7" s="693"/>
      <c r="C7" s="673"/>
      <c r="D7" s="658"/>
      <c r="E7" s="676"/>
      <c r="F7" s="651"/>
      <c r="G7" s="499" t="s">
        <v>201</v>
      </c>
      <c r="H7" s="487" t="s">
        <v>54</v>
      </c>
      <c r="I7" s="487" t="s">
        <v>55</v>
      </c>
      <c r="J7" s="487" t="s">
        <v>56</v>
      </c>
      <c r="K7" s="668"/>
      <c r="L7" s="487" t="s">
        <v>57</v>
      </c>
      <c r="M7" s="487" t="s">
        <v>58</v>
      </c>
      <c r="N7" s="487" t="s">
        <v>59</v>
      </c>
      <c r="O7" s="673"/>
      <c r="P7" s="673"/>
      <c r="Q7" s="665"/>
      <c r="R7" s="495" t="s">
        <v>60</v>
      </c>
      <c r="S7" s="495" t="s">
        <v>61</v>
      </c>
    </row>
    <row r="8" spans="1:19" ht="148.5" customHeight="1" thickBot="1">
      <c r="A8" s="691"/>
      <c r="B8" s="694"/>
      <c r="C8" s="674"/>
      <c r="D8" s="659"/>
      <c r="E8" s="677"/>
      <c r="F8" s="652"/>
      <c r="G8" s="500"/>
      <c r="H8" s="488"/>
      <c r="I8" s="488"/>
      <c r="J8" s="488"/>
      <c r="K8" s="669"/>
      <c r="L8" s="488"/>
      <c r="M8" s="488"/>
      <c r="N8" s="488"/>
      <c r="O8" s="674"/>
      <c r="P8" s="674"/>
      <c r="Q8" s="666"/>
      <c r="R8" s="496"/>
      <c r="S8" s="496"/>
    </row>
    <row r="9" spans="1:19" s="38" customFormat="1" ht="15.75" customHeight="1" thickTop="1">
      <c r="A9" s="8">
        <v>1</v>
      </c>
      <c r="B9" s="9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2">
        <v>12</v>
      </c>
      <c r="M9" s="12">
        <v>13</v>
      </c>
      <c r="N9" s="12">
        <v>14</v>
      </c>
      <c r="O9" s="11">
        <v>15</v>
      </c>
      <c r="P9" s="123">
        <v>16</v>
      </c>
      <c r="Q9" s="11">
        <v>17</v>
      </c>
      <c r="R9" s="12">
        <v>18</v>
      </c>
      <c r="S9" s="12">
        <v>19</v>
      </c>
    </row>
    <row r="10" spans="1:19" ht="27" customHeight="1" thickBot="1">
      <c r="A10" s="17" t="s">
        <v>23</v>
      </c>
      <c r="B10" s="44" t="s">
        <v>115</v>
      </c>
      <c r="C10" s="39">
        <v>0.014513007955278434</v>
      </c>
      <c r="D10" s="39">
        <v>0.7767505196015194</v>
      </c>
      <c r="E10" s="1">
        <v>-6230</v>
      </c>
      <c r="F10" s="39">
        <v>-0.28741465214984313</v>
      </c>
      <c r="G10" s="40">
        <v>12.313157409116073</v>
      </c>
      <c r="H10" s="40">
        <v>10.963236804271924</v>
      </c>
      <c r="I10" s="39">
        <v>-0.26950092421441774</v>
      </c>
      <c r="J10" s="39">
        <v>-0.14627233518176216</v>
      </c>
      <c r="K10" s="39">
        <v>-0.21228887594641818</v>
      </c>
      <c r="L10" s="39">
        <v>-2.458224053952791</v>
      </c>
      <c r="M10" s="39">
        <v>2.2911036036036037</v>
      </c>
      <c r="N10" s="39">
        <v>2.688692491946808</v>
      </c>
      <c r="O10" s="40">
        <v>24.474474474474476</v>
      </c>
      <c r="P10" s="40">
        <v>28.721676165303816</v>
      </c>
      <c r="Q10" s="40">
        <v>-79.50007620789515</v>
      </c>
      <c r="R10" s="40">
        <v>10.682395346932088</v>
      </c>
      <c r="S10" s="39">
        <v>-4.710562414266118</v>
      </c>
    </row>
    <row r="11" spans="1:19" ht="24.75" customHeight="1">
      <c r="A11" s="14" t="s">
        <v>24</v>
      </c>
      <c r="B11" s="44" t="s">
        <v>213</v>
      </c>
      <c r="C11" s="39">
        <v>0.21692867714708589</v>
      </c>
      <c r="D11" s="39">
        <v>0.6742269690787631</v>
      </c>
      <c r="E11" s="1">
        <v>-8144</v>
      </c>
      <c r="F11" s="39">
        <v>-0.4831800652625334</v>
      </c>
      <c r="G11" s="40">
        <v>1051.3141501038267</v>
      </c>
      <c r="H11" s="40">
        <v>91.31427334659425</v>
      </c>
      <c r="I11" s="39">
        <v>0.8711750337534913</v>
      </c>
      <c r="J11" s="39">
        <v>0.8711750337534913</v>
      </c>
      <c r="K11" s="39">
        <v>6.762470498819953</v>
      </c>
      <c r="L11" s="39">
        <v>0.9540403726883334</v>
      </c>
      <c r="M11" s="39">
        <v>0.27989213561709686</v>
      </c>
      <c r="N11" s="39">
        <v>3.9672071415558388</v>
      </c>
      <c r="O11" s="40">
        <v>4.018950815795089</v>
      </c>
      <c r="P11" s="40">
        <v>56.96483876844598</v>
      </c>
      <c r="Q11" s="40">
        <v>4.623938954778031</v>
      </c>
      <c r="R11" s="40">
        <v>14.358927259368112</v>
      </c>
      <c r="S11" s="39">
        <v>0.14787495193871816</v>
      </c>
    </row>
    <row r="12" spans="1:19" ht="18" customHeight="1">
      <c r="A12" s="17" t="s">
        <v>25</v>
      </c>
      <c r="B12" s="44" t="s">
        <v>116</v>
      </c>
      <c r="C12" s="39">
        <v>0.2632299920000877</v>
      </c>
      <c r="D12" s="39">
        <v>0.7332193619795947</v>
      </c>
      <c r="E12" s="1">
        <v>-24344</v>
      </c>
      <c r="F12" s="39">
        <v>-0.36384832678195106</v>
      </c>
      <c r="G12" s="40">
        <v>1818.4390273065599</v>
      </c>
      <c r="H12" s="40">
        <v>94.78742881182951</v>
      </c>
      <c r="I12" s="39">
        <v>0.033467594287806664</v>
      </c>
      <c r="J12" s="39">
        <v>0.9289084350678186</v>
      </c>
      <c r="K12" s="39">
        <v>0.03462645855432641</v>
      </c>
      <c r="L12" s="39">
        <v>0.03530805161330623</v>
      </c>
      <c r="M12" s="39">
        <v>0.08406427580529358</v>
      </c>
      <c r="N12" s="39">
        <v>1.9305461597438325</v>
      </c>
      <c r="O12" s="40">
        <v>0.4652737518990364</v>
      </c>
      <c r="P12" s="40">
        <v>10.685067424344924</v>
      </c>
      <c r="Q12" s="40">
        <v>13.787885841985196</v>
      </c>
      <c r="R12" s="40">
        <v>5.5347381208241835</v>
      </c>
      <c r="S12" s="39">
        <v>28.87964989059081</v>
      </c>
    </row>
    <row r="13" spans="1:19" ht="33.75" customHeight="1">
      <c r="A13" s="77" t="s">
        <v>26</v>
      </c>
      <c r="B13" s="43" t="s">
        <v>129</v>
      </c>
      <c r="C13" s="1">
        <v>24227</v>
      </c>
      <c r="D13" s="1">
        <v>24227</v>
      </c>
      <c r="E13" s="1">
        <v>24227</v>
      </c>
      <c r="F13" s="243">
        <v>1</v>
      </c>
      <c r="G13" s="40">
        <v>10.636892722995006</v>
      </c>
      <c r="H13" s="40">
        <v>9.614236681092374</v>
      </c>
      <c r="I13" s="243">
        <v>1</v>
      </c>
      <c r="J13" s="243">
        <v>1</v>
      </c>
      <c r="K13" s="1">
        <v>26804</v>
      </c>
      <c r="L13" s="39">
        <v>10.401241753977493</v>
      </c>
      <c r="M13" s="243">
        <v>0</v>
      </c>
      <c r="N13" s="243">
        <v>0</v>
      </c>
      <c r="O13" s="40">
        <v>-61.481615462132766</v>
      </c>
      <c r="P13" s="40">
        <v>-66.23980401436485</v>
      </c>
      <c r="Q13" s="40">
        <v>-88.77033278615131</v>
      </c>
      <c r="R13" s="1">
        <v>-23794</v>
      </c>
      <c r="S13" s="243">
        <v>0</v>
      </c>
    </row>
    <row r="14" spans="1:19" ht="36.75" customHeight="1">
      <c r="A14" s="91" t="s">
        <v>27</v>
      </c>
      <c r="B14" s="43" t="s">
        <v>190</v>
      </c>
      <c r="C14" s="39">
        <v>2.571762696402403</v>
      </c>
      <c r="D14" s="39">
        <v>18.439533777816596</v>
      </c>
      <c r="E14" s="1">
        <v>1796987</v>
      </c>
      <c r="F14" s="39">
        <v>0.9457686939350367</v>
      </c>
      <c r="G14" s="40">
        <v>446.89404577195705</v>
      </c>
      <c r="H14" s="40">
        <v>81.71492252053191</v>
      </c>
      <c r="I14" s="39">
        <v>0.9042494856194797</v>
      </c>
      <c r="J14" s="39">
        <v>0.990083763667894</v>
      </c>
      <c r="K14" s="39">
        <v>9.443808124371204</v>
      </c>
      <c r="L14" s="39">
        <v>1.1065903971117093</v>
      </c>
      <c r="M14" s="39">
        <v>0.06658747516852097</v>
      </c>
      <c r="N14" s="39">
        <v>0.3457358074591218</v>
      </c>
      <c r="O14" s="40">
        <v>-8.348934637196912</v>
      </c>
      <c r="P14" s="40">
        <v>-43.34937840651602</v>
      </c>
      <c r="Q14" s="40">
        <v>-9.416749333213284</v>
      </c>
      <c r="R14" s="40">
        <v>-125.38295852286414</v>
      </c>
      <c r="S14" s="39">
        <v>0.10588948725243005</v>
      </c>
    </row>
    <row r="15" spans="1:19" ht="36.75" customHeight="1">
      <c r="A15" s="77" t="s">
        <v>28</v>
      </c>
      <c r="B15" s="43" t="s">
        <v>200</v>
      </c>
      <c r="C15" s="39" t="e">
        <v>#DIV/0!</v>
      </c>
      <c r="D15" s="39" t="e">
        <v>#DIV/0!</v>
      </c>
      <c r="E15" s="1">
        <v>0</v>
      </c>
      <c r="F15" s="39" t="e">
        <v>#DIV/0!</v>
      </c>
      <c r="G15" s="40" t="e">
        <v>#DIV/0!</v>
      </c>
      <c r="H15" s="40" t="e">
        <v>#DIV/0!</v>
      </c>
      <c r="I15" s="39" t="e">
        <v>#DIV/0!</v>
      </c>
      <c r="J15" s="39" t="e">
        <v>#DIV/0!</v>
      </c>
      <c r="K15" s="39" t="e">
        <v>#DIV/0!</v>
      </c>
      <c r="L15" s="39" t="e">
        <v>#DIV/0!</v>
      </c>
      <c r="M15" s="39" t="e">
        <v>#DIV/0!</v>
      </c>
      <c r="N15" s="39" t="e">
        <v>#DIV/0!</v>
      </c>
      <c r="O15" s="40" t="e">
        <v>#DIV/0!</v>
      </c>
      <c r="P15" s="40" t="e">
        <v>#DIV/0!</v>
      </c>
      <c r="Q15" s="40" t="e">
        <v>#DIV/0!</v>
      </c>
      <c r="R15" s="40" t="e">
        <v>#DIV/0!</v>
      </c>
      <c r="S15" s="39" t="e">
        <v>#DIV/0!</v>
      </c>
    </row>
    <row r="16" spans="1:19" ht="36.75" customHeight="1">
      <c r="A16" s="92"/>
      <c r="B16" s="221"/>
      <c r="C16" s="222"/>
      <c r="D16" s="222"/>
      <c r="E16" s="80"/>
      <c r="F16" s="222"/>
      <c r="G16" s="223"/>
      <c r="H16" s="223"/>
      <c r="I16" s="222"/>
      <c r="J16" s="222"/>
      <c r="K16" s="222"/>
      <c r="L16" s="222"/>
      <c r="M16" s="222"/>
      <c r="N16" s="222"/>
      <c r="O16" s="223"/>
      <c r="P16" s="223"/>
      <c r="Q16" s="223"/>
      <c r="R16" s="223"/>
      <c r="S16" s="222"/>
    </row>
    <row r="17" ht="17.25">
      <c r="K17" s="224"/>
    </row>
  </sheetData>
  <sheetProtection/>
  <mergeCells count="25">
    <mergeCell ref="G7:G8"/>
    <mergeCell ref="H7:H8"/>
    <mergeCell ref="I7:I8"/>
    <mergeCell ref="J7:J8"/>
    <mergeCell ref="L7:L8"/>
    <mergeCell ref="M7:M8"/>
    <mergeCell ref="K6:K8"/>
    <mergeCell ref="L6:N6"/>
    <mergeCell ref="O6:O8"/>
    <mergeCell ref="P6:P8"/>
    <mergeCell ref="Q6:Q8"/>
    <mergeCell ref="R6:S6"/>
    <mergeCell ref="N7:N8"/>
    <mergeCell ref="R7:R8"/>
    <mergeCell ref="S7:S8"/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</mergeCells>
  <printOptions/>
  <pageMargins left="0.2" right="0.2" top="0.33" bottom="0.22" header="0.5" footer="0.29"/>
  <pageSetup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9"/>
  <sheetViews>
    <sheetView zoomScalePageLayoutView="0" workbookViewId="0" topLeftCell="I10">
      <selection activeCell="AA10" sqref="AA10:AI14"/>
    </sheetView>
  </sheetViews>
  <sheetFormatPr defaultColWidth="9.140625" defaultRowHeight="12.75"/>
  <cols>
    <col min="1" max="1" width="4.421875" style="3" customWidth="1"/>
    <col min="2" max="2" width="26.421875" style="3" customWidth="1"/>
    <col min="3" max="3" width="4.7109375" style="3" customWidth="1"/>
    <col min="4" max="4" width="9.28125" style="3" customWidth="1"/>
    <col min="5" max="5" width="10.00390625" style="3" customWidth="1"/>
    <col min="6" max="6" width="10.57421875" style="3" customWidth="1"/>
    <col min="7" max="7" width="7.7109375" style="3" customWidth="1"/>
    <col min="8" max="8" width="8.8515625" style="3" customWidth="1"/>
    <col min="9" max="9" width="12.421875" style="3" customWidth="1"/>
    <col min="10" max="10" width="11.140625" style="3" customWidth="1"/>
    <col min="11" max="11" width="9.421875" style="3" customWidth="1"/>
    <col min="12" max="12" width="6.8515625" style="3" customWidth="1"/>
    <col min="13" max="13" width="9.8515625" style="3" customWidth="1"/>
    <col min="14" max="16" width="7.7109375" style="3" customWidth="1"/>
    <col min="17" max="17" width="10.57421875" style="3" customWidth="1"/>
    <col min="18" max="18" width="7.7109375" style="3" customWidth="1"/>
    <col min="19" max="19" width="10.140625" style="3" customWidth="1"/>
    <col min="20" max="20" width="6.421875" style="3" customWidth="1"/>
    <col min="21" max="22" width="7.7109375" style="3" customWidth="1"/>
    <col min="23" max="23" width="10.00390625" style="3" customWidth="1"/>
    <col min="24" max="24" width="10.421875" style="3" customWidth="1"/>
    <col min="25" max="25" width="11.28125" style="3" customWidth="1"/>
    <col min="26" max="26" width="6.7109375" style="3" customWidth="1"/>
    <col min="27" max="27" width="14.28125" style="3" customWidth="1"/>
    <col min="28" max="28" width="14.7109375" style="3" customWidth="1"/>
    <col min="29" max="29" width="9.140625" style="3" customWidth="1"/>
    <col min="30" max="30" width="13.00390625" style="3" customWidth="1"/>
    <col min="31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224</v>
      </c>
      <c r="X5" s="30" t="s">
        <v>178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3" t="s">
        <v>151</v>
      </c>
      <c r="X6" s="421" t="s">
        <v>152</v>
      </c>
      <c r="Y6" s="421" t="s">
        <v>158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22"/>
    </row>
    <row r="8" spans="1:25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4"/>
      <c r="X8" s="422"/>
      <c r="Y8" s="422"/>
    </row>
    <row r="9" spans="1:25" s="38" customFormat="1" ht="15.75" customHeight="1" thickBot="1" thickTop="1">
      <c r="A9" s="21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2">
        <v>22</v>
      </c>
      <c r="W9" s="21">
        <v>23</v>
      </c>
      <c r="X9" s="22">
        <v>24</v>
      </c>
      <c r="Y9" s="22">
        <v>25</v>
      </c>
    </row>
    <row r="10" spans="1:31" s="38" customFormat="1" ht="51.75" customHeight="1">
      <c r="A10" s="14" t="s">
        <v>23</v>
      </c>
      <c r="B10" s="182" t="s">
        <v>220</v>
      </c>
      <c r="C10" s="15">
        <v>83.34</v>
      </c>
      <c r="D10" s="396">
        <v>860201</v>
      </c>
      <c r="E10" s="397">
        <v>834516</v>
      </c>
      <c r="F10" s="396">
        <v>60874</v>
      </c>
      <c r="G10" s="398">
        <v>12036</v>
      </c>
      <c r="H10" s="397">
        <v>1693</v>
      </c>
      <c r="I10" s="396">
        <v>578108</v>
      </c>
      <c r="J10" s="398">
        <v>1217</v>
      </c>
      <c r="K10" s="398">
        <v>572163</v>
      </c>
      <c r="L10" s="397">
        <v>4512</v>
      </c>
      <c r="M10" s="399">
        <v>325492</v>
      </c>
      <c r="N10" s="396">
        <v>17475</v>
      </c>
      <c r="O10" s="398">
        <v>758</v>
      </c>
      <c r="P10" s="397">
        <v>3247</v>
      </c>
      <c r="Q10" s="399">
        <f>IF((I10+M10+N10)=(D10+F10),I10+M10+N10,"ERROR")</f>
        <v>921075</v>
      </c>
      <c r="R10" s="399">
        <v>24411</v>
      </c>
      <c r="S10" s="399">
        <v>-16459</v>
      </c>
      <c r="T10" s="399">
        <v>32</v>
      </c>
      <c r="U10" s="399">
        <v>24411</v>
      </c>
      <c r="V10" s="399">
        <v>22439</v>
      </c>
      <c r="W10" s="399">
        <v>40870</v>
      </c>
      <c r="X10" s="399">
        <v>40870</v>
      </c>
      <c r="Y10" s="399">
        <v>0</v>
      </c>
      <c r="Z10" s="58"/>
      <c r="AA10" s="3"/>
      <c r="AB10" s="3"/>
      <c r="AC10" s="3"/>
      <c r="AD10" s="3"/>
      <c r="AE10" s="3"/>
    </row>
    <row r="11" spans="1:31" s="38" customFormat="1" ht="25.5" customHeight="1" thickBot="1">
      <c r="A11" s="183">
        <v>2</v>
      </c>
      <c r="B11" s="44" t="s">
        <v>202</v>
      </c>
      <c r="C11" s="1">
        <v>100</v>
      </c>
      <c r="D11" s="400">
        <v>0</v>
      </c>
      <c r="E11" s="401">
        <v>0</v>
      </c>
      <c r="F11" s="400">
        <v>11107070.8</v>
      </c>
      <c r="G11" s="402">
        <v>30.7</v>
      </c>
      <c r="H11" s="401">
        <v>51502.9</v>
      </c>
      <c r="I11" s="400">
        <v>11107049.8</v>
      </c>
      <c r="J11" s="402">
        <v>11207575.9</v>
      </c>
      <c r="K11" s="402">
        <v>-100526.1</v>
      </c>
      <c r="L11" s="401">
        <v>0</v>
      </c>
      <c r="M11" s="403">
        <v>0</v>
      </c>
      <c r="N11" s="400">
        <v>21</v>
      </c>
      <c r="O11" s="402">
        <v>12.6</v>
      </c>
      <c r="P11" s="401">
        <v>64.7</v>
      </c>
      <c r="Q11" s="404">
        <f>IF((I11+M11+N11)=(D11+F11),I11+M11+N11,"ERROR")</f>
        <v>11107070.8</v>
      </c>
      <c r="R11" s="403">
        <v>21.7</v>
      </c>
      <c r="S11" s="404">
        <f>U11-W11</f>
        <v>-2175257.1999999997</v>
      </c>
      <c r="T11" s="403">
        <v>2</v>
      </c>
      <c r="U11" s="403">
        <v>-831.8</v>
      </c>
      <c r="V11" s="403">
        <v>21.7</v>
      </c>
      <c r="W11" s="403">
        <v>2174425.4</v>
      </c>
      <c r="X11" s="403">
        <v>3697.9</v>
      </c>
      <c r="Y11" s="403">
        <v>0</v>
      </c>
      <c r="Z11" s="58"/>
      <c r="AA11" s="3"/>
      <c r="AB11" s="3"/>
      <c r="AC11" s="3"/>
      <c r="AD11" s="3"/>
      <c r="AE11" s="3"/>
    </row>
    <row r="12" spans="1:25" s="58" customFormat="1" ht="18" customHeight="1" thickBot="1">
      <c r="A12" s="34"/>
      <c r="B12" s="184" t="s">
        <v>68</v>
      </c>
      <c r="C12" s="181"/>
      <c r="D12" s="288">
        <f aca="true" t="shared" si="0" ref="D12:Y12">SUM(D10:D11)</f>
        <v>860201</v>
      </c>
      <c r="E12" s="41">
        <f t="shared" si="0"/>
        <v>834516</v>
      </c>
      <c r="F12" s="41">
        <f t="shared" si="0"/>
        <v>11167944.8</v>
      </c>
      <c r="G12" s="41">
        <f t="shared" si="0"/>
        <v>12066.7</v>
      </c>
      <c r="H12" s="41">
        <f t="shared" si="0"/>
        <v>53195.9</v>
      </c>
      <c r="I12" s="41">
        <f t="shared" si="0"/>
        <v>11685157.8</v>
      </c>
      <c r="J12" s="41">
        <f t="shared" si="0"/>
        <v>11208792.9</v>
      </c>
      <c r="K12" s="41">
        <f t="shared" si="0"/>
        <v>471636.9</v>
      </c>
      <c r="L12" s="41">
        <f t="shared" si="0"/>
        <v>4512</v>
      </c>
      <c r="M12" s="41">
        <f t="shared" si="0"/>
        <v>325492</v>
      </c>
      <c r="N12" s="41">
        <f t="shared" si="0"/>
        <v>17496</v>
      </c>
      <c r="O12" s="41">
        <f t="shared" si="0"/>
        <v>770.6</v>
      </c>
      <c r="P12" s="41">
        <f t="shared" si="0"/>
        <v>3311.7</v>
      </c>
      <c r="Q12" s="41">
        <f t="shared" si="0"/>
        <v>12028145.8</v>
      </c>
      <c r="R12" s="41">
        <f t="shared" si="0"/>
        <v>24432.7</v>
      </c>
      <c r="S12" s="41">
        <f t="shared" si="0"/>
        <v>-2191716.1999999997</v>
      </c>
      <c r="T12" s="41">
        <f t="shared" si="0"/>
        <v>34</v>
      </c>
      <c r="U12" s="41">
        <f t="shared" si="0"/>
        <v>23579.2</v>
      </c>
      <c r="V12" s="42">
        <f t="shared" si="0"/>
        <v>22460.7</v>
      </c>
      <c r="W12" s="41">
        <f t="shared" si="0"/>
        <v>2215295.4</v>
      </c>
      <c r="X12" s="42">
        <f t="shared" si="0"/>
        <v>44567.9</v>
      </c>
      <c r="Y12" s="42">
        <f t="shared" si="0"/>
        <v>0</v>
      </c>
    </row>
    <row r="18" ht="17.25">
      <c r="B18" s="686"/>
    </row>
    <row r="19" ht="17.25">
      <c r="B19" s="686"/>
    </row>
  </sheetData>
  <sheetProtection/>
  <mergeCells count="33">
    <mergeCell ref="Y6:Y8"/>
    <mergeCell ref="G7:G8"/>
    <mergeCell ref="H7:H8"/>
    <mergeCell ref="J7:J8"/>
    <mergeCell ref="K7:K8"/>
    <mergeCell ref="L7:L8"/>
    <mergeCell ref="O7:O8"/>
    <mergeCell ref="S6:S8"/>
    <mergeCell ref="T6:T8"/>
    <mergeCell ref="U6:U8"/>
    <mergeCell ref="X6:X8"/>
    <mergeCell ref="V6:V8"/>
    <mergeCell ref="G6:H6"/>
    <mergeCell ref="I6:I8"/>
    <mergeCell ref="J6:L6"/>
    <mergeCell ref="M6:M8"/>
    <mergeCell ref="N6:N8"/>
    <mergeCell ref="O6:P6"/>
    <mergeCell ref="B18:B19"/>
    <mergeCell ref="W6:W8"/>
    <mergeCell ref="F6:F8"/>
    <mergeCell ref="P7:P8"/>
    <mergeCell ref="Q6:Q8"/>
    <mergeCell ref="R6:R8"/>
    <mergeCell ref="Q1:V1"/>
    <mergeCell ref="A2:V2"/>
    <mergeCell ref="A3:V3"/>
    <mergeCell ref="A4:V4"/>
    <mergeCell ref="A6:A8"/>
    <mergeCell ref="B6:B8"/>
    <mergeCell ref="C6:C8"/>
    <mergeCell ref="D6:D8"/>
    <mergeCell ref="E6:E8"/>
  </mergeCells>
  <conditionalFormatting sqref="D10:Y11">
    <cfRule type="containsBlanks" priority="1" dxfId="0" stopIfTrue="1">
      <formula>LEN(TRIM(D10))=0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"/>
  <sheetViews>
    <sheetView zoomScalePageLayoutView="0" workbookViewId="0" topLeftCell="R10">
      <selection activeCell="AA19" sqref="AA19"/>
    </sheetView>
  </sheetViews>
  <sheetFormatPr defaultColWidth="9.140625" defaultRowHeight="12.75"/>
  <cols>
    <col min="1" max="1" width="4.421875" style="3" customWidth="1"/>
    <col min="2" max="2" width="22.57421875" style="3" customWidth="1"/>
    <col min="3" max="3" width="7.421875" style="3" customWidth="1"/>
    <col min="4" max="4" width="9.00390625" style="3" customWidth="1"/>
    <col min="5" max="5" width="9.57421875" style="3" customWidth="1"/>
    <col min="6" max="6" width="8.8515625" style="3" customWidth="1"/>
    <col min="7" max="7" width="9.57421875" style="3" customWidth="1"/>
    <col min="8" max="8" width="8.28125" style="3" customWidth="1"/>
    <col min="9" max="9" width="9.140625" style="3" customWidth="1"/>
    <col min="10" max="10" width="6.140625" style="3" customWidth="1"/>
    <col min="11" max="11" width="8.8515625" style="3" customWidth="1"/>
    <col min="12" max="12" width="7.28125" style="3" customWidth="1"/>
    <col min="13" max="13" width="9.421875" style="3" customWidth="1"/>
    <col min="14" max="14" width="10.421875" style="3" customWidth="1"/>
    <col min="15" max="15" width="9.00390625" style="3" customWidth="1"/>
    <col min="16" max="16" width="9.140625" style="3" customWidth="1"/>
    <col min="17" max="17" width="10.7109375" style="3" customWidth="1"/>
    <col min="18" max="18" width="10.140625" style="3" customWidth="1"/>
    <col min="19" max="19" width="8.28125" style="3" customWidth="1"/>
    <col min="20" max="20" width="4.421875" style="3" customWidth="1"/>
    <col min="21" max="21" width="13.140625" style="3" customWidth="1"/>
    <col min="22" max="22" width="10.421875" style="3" customWidth="1"/>
    <col min="23" max="23" width="12.140625" style="3" customWidth="1"/>
    <col min="24" max="24" width="11.28125" style="3" customWidth="1"/>
    <col min="25" max="25" width="7.7109375" style="3" customWidth="1"/>
    <col min="26" max="26" width="6.7109375" style="3" customWidth="1"/>
    <col min="27" max="27" width="10.8515625" style="3" bestFit="1" customWidth="1"/>
    <col min="28" max="16384" width="9.140625" style="3" customWidth="1"/>
  </cols>
  <sheetData>
    <row r="1" spans="1:25" ht="4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456"/>
      <c r="R1" s="456"/>
      <c r="S1" s="456"/>
      <c r="T1" s="456"/>
      <c r="U1" s="456"/>
      <c r="V1" s="456"/>
      <c r="W1" s="95"/>
      <c r="X1" s="95"/>
      <c r="Y1" s="95"/>
    </row>
    <row r="2" spans="1:25" ht="18.75" customHeight="1">
      <c r="A2" s="457" t="s">
        <v>0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96"/>
      <c r="X2" s="96"/>
      <c r="Y2" s="96"/>
    </row>
    <row r="3" spans="1:25" ht="39" customHeight="1">
      <c r="A3" s="458" t="s">
        <v>1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97"/>
      <c r="X3" s="97"/>
      <c r="Y3" s="97"/>
    </row>
    <row r="4" spans="1:25" s="4" customFormat="1" ht="15.75" customHeight="1">
      <c r="A4" s="459" t="s">
        <v>101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98"/>
      <c r="X4" s="98"/>
      <c r="Y4" s="98"/>
    </row>
    <row r="5" spans="1:22" ht="18" thickBot="1">
      <c r="A5" s="309"/>
      <c r="B5" s="174" t="s">
        <v>226</v>
      </c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</row>
    <row r="6" spans="1:25" ht="27.75" customHeight="1" thickTop="1">
      <c r="A6" s="460" t="s">
        <v>2</v>
      </c>
      <c r="B6" s="462" t="s">
        <v>3</v>
      </c>
      <c r="C6" s="476" t="s">
        <v>4</v>
      </c>
      <c r="D6" s="471" t="s">
        <v>5</v>
      </c>
      <c r="E6" s="464" t="s">
        <v>6</v>
      </c>
      <c r="F6" s="471" t="s">
        <v>7</v>
      </c>
      <c r="G6" s="473" t="s">
        <v>8</v>
      </c>
      <c r="H6" s="473"/>
      <c r="I6" s="471" t="s">
        <v>9</v>
      </c>
      <c r="J6" s="473" t="s">
        <v>8</v>
      </c>
      <c r="K6" s="473"/>
      <c r="L6" s="473"/>
      <c r="M6" s="471" t="s">
        <v>10</v>
      </c>
      <c r="N6" s="469" t="s">
        <v>11</v>
      </c>
      <c r="O6" s="468" t="s">
        <v>8</v>
      </c>
      <c r="P6" s="468"/>
      <c r="Q6" s="476" t="s">
        <v>12</v>
      </c>
      <c r="R6" s="469" t="s">
        <v>13</v>
      </c>
      <c r="S6" s="478" t="s">
        <v>14</v>
      </c>
      <c r="T6" s="469" t="s">
        <v>15</v>
      </c>
      <c r="U6" s="478" t="s">
        <v>149</v>
      </c>
      <c r="V6" s="469" t="s">
        <v>150</v>
      </c>
      <c r="W6" s="423" t="s">
        <v>151</v>
      </c>
      <c r="X6" s="421" t="s">
        <v>152</v>
      </c>
      <c r="Y6" s="421" t="s">
        <v>154</v>
      </c>
    </row>
    <row r="7" spans="1:25" ht="240" customHeight="1">
      <c r="A7" s="461"/>
      <c r="B7" s="463"/>
      <c r="C7" s="477"/>
      <c r="D7" s="472"/>
      <c r="E7" s="465"/>
      <c r="F7" s="472"/>
      <c r="G7" s="474" t="s">
        <v>16</v>
      </c>
      <c r="H7" s="480" t="s">
        <v>17</v>
      </c>
      <c r="I7" s="472"/>
      <c r="J7" s="474" t="s">
        <v>18</v>
      </c>
      <c r="K7" s="474" t="s">
        <v>19</v>
      </c>
      <c r="L7" s="480" t="s">
        <v>20</v>
      </c>
      <c r="M7" s="472"/>
      <c r="N7" s="470"/>
      <c r="O7" s="466" t="s">
        <v>21</v>
      </c>
      <c r="P7" s="466" t="s">
        <v>22</v>
      </c>
      <c r="Q7" s="477"/>
      <c r="R7" s="470"/>
      <c r="S7" s="479"/>
      <c r="T7" s="470"/>
      <c r="U7" s="479"/>
      <c r="V7" s="470"/>
      <c r="W7" s="424"/>
      <c r="X7" s="422"/>
      <c r="Y7" s="422"/>
    </row>
    <row r="8" spans="1:25" ht="148.5" customHeight="1" thickBot="1">
      <c r="A8" s="310"/>
      <c r="B8" s="311"/>
      <c r="C8" s="477"/>
      <c r="D8" s="472"/>
      <c r="E8" s="465"/>
      <c r="F8" s="472"/>
      <c r="G8" s="475"/>
      <c r="H8" s="465"/>
      <c r="I8" s="472"/>
      <c r="J8" s="475"/>
      <c r="K8" s="475"/>
      <c r="L8" s="465"/>
      <c r="M8" s="472"/>
      <c r="N8" s="470"/>
      <c r="O8" s="467"/>
      <c r="P8" s="467"/>
      <c r="Q8" s="477"/>
      <c r="R8" s="470"/>
      <c r="S8" s="479"/>
      <c r="T8" s="470"/>
      <c r="U8" s="479"/>
      <c r="V8" s="470"/>
      <c r="W8" s="424"/>
      <c r="X8" s="422"/>
      <c r="Y8" s="422"/>
    </row>
    <row r="9" spans="1:25" s="38" customFormat="1" ht="15.75" customHeight="1" thickBo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3">
        <v>22</v>
      </c>
      <c r="W9" s="21">
        <v>23</v>
      </c>
      <c r="X9" s="23">
        <v>24</v>
      </c>
      <c r="Y9" s="23">
        <v>25</v>
      </c>
    </row>
    <row r="10" spans="1:31" s="38" customFormat="1" ht="57.75" customHeight="1">
      <c r="A10" s="312" t="s">
        <v>23</v>
      </c>
      <c r="B10" s="313" t="s">
        <v>100</v>
      </c>
      <c r="C10" s="232">
        <v>100</v>
      </c>
      <c r="D10" s="232">
        <v>5335.4</v>
      </c>
      <c r="E10" s="232">
        <v>4718.7</v>
      </c>
      <c r="F10" s="232">
        <v>126700.4</v>
      </c>
      <c r="G10" s="232">
        <v>14754.4</v>
      </c>
      <c r="H10" s="232">
        <v>2201.3</v>
      </c>
      <c r="I10" s="232">
        <v>25347.1</v>
      </c>
      <c r="J10" s="232">
        <v>100</v>
      </c>
      <c r="K10" s="232">
        <v>24247</v>
      </c>
      <c r="L10" s="232">
        <v>1000</v>
      </c>
      <c r="M10" s="232">
        <v>473</v>
      </c>
      <c r="N10" s="232">
        <v>106215.7</v>
      </c>
      <c r="O10" s="232">
        <v>13293.3</v>
      </c>
      <c r="P10" s="232">
        <v>3477</v>
      </c>
      <c r="Q10" s="232">
        <v>132035</v>
      </c>
      <c r="R10" s="232">
        <v>191367.7</v>
      </c>
      <c r="S10" s="232">
        <v>2113.7</v>
      </c>
      <c r="T10" s="232">
        <v>48</v>
      </c>
      <c r="U10" s="232">
        <v>191367.7</v>
      </c>
      <c r="V10" s="233">
        <v>191367.7</v>
      </c>
      <c r="W10" s="25">
        <v>189254</v>
      </c>
      <c r="X10" s="26">
        <v>189254</v>
      </c>
      <c r="Y10" s="26">
        <v>1452</v>
      </c>
      <c r="AA10" s="3"/>
      <c r="AB10" s="3"/>
      <c r="AC10" s="3"/>
      <c r="AD10" s="3"/>
      <c r="AE10" s="3"/>
    </row>
    <row r="11" spans="1:25" ht="25.5" customHeight="1" thickBot="1">
      <c r="A11" s="314"/>
      <c r="B11" s="315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316"/>
      <c r="W11" s="87"/>
      <c r="X11" s="88"/>
      <c r="Y11" s="88"/>
    </row>
    <row r="12" spans="1:25" ht="29.25" customHeight="1" thickBot="1">
      <c r="A12" s="317"/>
      <c r="B12" s="318" t="s">
        <v>68</v>
      </c>
      <c r="C12" s="319"/>
      <c r="D12" s="320">
        <f>SUM(D10)</f>
        <v>5335.4</v>
      </c>
      <c r="E12" s="320">
        <f aca="true" t="shared" si="0" ref="E12:V12">SUM(E10)</f>
        <v>4718.7</v>
      </c>
      <c r="F12" s="320">
        <f t="shared" si="0"/>
        <v>126700.4</v>
      </c>
      <c r="G12" s="320">
        <f t="shared" si="0"/>
        <v>14754.4</v>
      </c>
      <c r="H12" s="320">
        <f t="shared" si="0"/>
        <v>2201.3</v>
      </c>
      <c r="I12" s="320">
        <f t="shared" si="0"/>
        <v>25347.1</v>
      </c>
      <c r="J12" s="320">
        <f t="shared" si="0"/>
        <v>100</v>
      </c>
      <c r="K12" s="320">
        <f t="shared" si="0"/>
        <v>24247</v>
      </c>
      <c r="L12" s="320">
        <f t="shared" si="0"/>
        <v>1000</v>
      </c>
      <c r="M12" s="320">
        <f t="shared" si="0"/>
        <v>473</v>
      </c>
      <c r="N12" s="320">
        <f t="shared" si="0"/>
        <v>106215.7</v>
      </c>
      <c r="O12" s="320">
        <f t="shared" si="0"/>
        <v>13293.3</v>
      </c>
      <c r="P12" s="320">
        <f t="shared" si="0"/>
        <v>3477</v>
      </c>
      <c r="Q12" s="320">
        <f t="shared" si="0"/>
        <v>132035</v>
      </c>
      <c r="R12" s="320">
        <f t="shared" si="0"/>
        <v>191367.7</v>
      </c>
      <c r="S12" s="320">
        <f t="shared" si="0"/>
        <v>2113.7</v>
      </c>
      <c r="T12" s="320">
        <f t="shared" si="0"/>
        <v>48</v>
      </c>
      <c r="U12" s="320">
        <f t="shared" si="0"/>
        <v>191367.7</v>
      </c>
      <c r="V12" s="321">
        <f t="shared" si="0"/>
        <v>191367.7</v>
      </c>
      <c r="W12" s="127">
        <f>SUM(W10)</f>
        <v>189254</v>
      </c>
      <c r="X12" s="128">
        <f>SUM(X10)</f>
        <v>189254</v>
      </c>
      <c r="Y12" s="128">
        <f>SUM(Y10)</f>
        <v>1452</v>
      </c>
    </row>
  </sheetData>
  <sheetProtection/>
  <mergeCells count="32">
    <mergeCell ref="N6:N8"/>
    <mergeCell ref="P7:P8"/>
    <mergeCell ref="H7:H8"/>
    <mergeCell ref="G7:G8"/>
    <mergeCell ref="G6:H6"/>
    <mergeCell ref="L7:L8"/>
    <mergeCell ref="D6:D8"/>
    <mergeCell ref="Y6:Y8"/>
    <mergeCell ref="S6:S8"/>
    <mergeCell ref="T6:T8"/>
    <mergeCell ref="Q6:Q8"/>
    <mergeCell ref="R6:R8"/>
    <mergeCell ref="X6:X8"/>
    <mergeCell ref="V6:V8"/>
    <mergeCell ref="M6:M8"/>
    <mergeCell ref="J6:L6"/>
    <mergeCell ref="K7:K8"/>
    <mergeCell ref="F6:F8"/>
    <mergeCell ref="W6:W8"/>
    <mergeCell ref="U6:U8"/>
    <mergeCell ref="J7:J8"/>
    <mergeCell ref="I6:I8"/>
    <mergeCell ref="Q1:V1"/>
    <mergeCell ref="A2:V2"/>
    <mergeCell ref="A3:V3"/>
    <mergeCell ref="A4:V4"/>
    <mergeCell ref="A6:A7"/>
    <mergeCell ref="B6:B7"/>
    <mergeCell ref="E6:E8"/>
    <mergeCell ref="O7:O8"/>
    <mergeCell ref="O6:P6"/>
    <mergeCell ref="C6:C8"/>
  </mergeCells>
  <hyperlinks>
    <hyperlink ref="L9" r:id="rId1" display="!@"/>
  </hyperlinks>
  <printOptions/>
  <pageMargins left="0.2" right="0.26" top="0.2" bottom="0.37" header="0.2" footer="0.28"/>
  <pageSetup horizontalDpi="600" verticalDpi="600" orientation="landscape" paperSize="9" scale="65"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G10">
      <selection activeCell="D10" sqref="D10"/>
    </sheetView>
  </sheetViews>
  <sheetFormatPr defaultColWidth="9.140625" defaultRowHeight="12.75"/>
  <cols>
    <col min="1" max="1" width="3.8515625" style="3" customWidth="1"/>
    <col min="2" max="2" width="26.57421875" style="3" customWidth="1"/>
    <col min="3" max="3" width="7.28125" style="3" customWidth="1"/>
    <col min="4" max="4" width="12.28125" style="3" customWidth="1"/>
    <col min="5" max="5" width="13.8515625" style="3" customWidth="1"/>
    <col min="6" max="8" width="8.7109375" style="3" customWidth="1"/>
    <col min="9" max="9" width="8.28125" style="3" customWidth="1"/>
    <col min="10" max="10" width="8.7109375" style="3" customWidth="1"/>
    <col min="11" max="11" width="10.00390625" style="3" customWidth="1"/>
    <col min="12" max="12" width="9.57421875" style="3" customWidth="1"/>
    <col min="13" max="13" width="7.8515625" style="3" customWidth="1"/>
    <col min="14" max="14" width="7.28125" style="3" customWidth="1"/>
    <col min="15" max="15" width="8.28125" style="3" customWidth="1"/>
    <col min="16" max="17" width="8.7109375" style="3" customWidth="1"/>
    <col min="18" max="18" width="12.140625" style="3" customWidth="1"/>
    <col min="19" max="19" width="8.71093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177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 t="s">
        <v>178</v>
      </c>
      <c r="R5" s="29"/>
      <c r="S5" s="29"/>
    </row>
    <row r="6" spans="1:19" ht="0.7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495" t="s">
        <v>61</v>
      </c>
    </row>
    <row r="8" spans="1:19" ht="148.5" customHeight="1" thickBot="1">
      <c r="A8" s="491"/>
      <c r="B8" s="494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496"/>
    </row>
    <row r="9" spans="1:19" s="38" customFormat="1" ht="15.75" customHeight="1" thickBot="1" thickTop="1">
      <c r="A9" s="9">
        <v>1</v>
      </c>
      <c r="B9" s="9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2">
        <v>12</v>
      </c>
      <c r="M9" s="12">
        <v>13</v>
      </c>
      <c r="N9" s="12">
        <v>14</v>
      </c>
      <c r="O9" s="11">
        <v>15</v>
      </c>
      <c r="P9" s="13">
        <v>16</v>
      </c>
      <c r="Q9" s="11">
        <v>17</v>
      </c>
      <c r="R9" s="12">
        <v>18</v>
      </c>
      <c r="S9" s="12">
        <v>19</v>
      </c>
    </row>
    <row r="10" spans="1:19" ht="29.25" customHeight="1">
      <c r="A10" s="14" t="s">
        <v>23</v>
      </c>
      <c r="B10" s="182" t="s">
        <v>220</v>
      </c>
      <c r="C10" s="405">
        <v>0.09688125894134478</v>
      </c>
      <c r="D10" s="405">
        <v>3.4834907010014304</v>
      </c>
      <c r="E10" s="243">
        <v>43399</v>
      </c>
      <c r="F10" s="405">
        <v>0.7129316292670106</v>
      </c>
      <c r="G10" s="243">
        <v>1413.0844038505766</v>
      </c>
      <c r="H10" s="405">
        <v>93.39098336183264</v>
      </c>
      <c r="I10" s="405">
        <v>0.6276448714816926</v>
      </c>
      <c r="J10" s="405">
        <v>0.9810276036153408</v>
      </c>
      <c r="K10" s="405">
        <v>1.6856082363609326</v>
      </c>
      <c r="L10" s="405">
        <v>0.6720615298052431</v>
      </c>
      <c r="M10" s="405">
        <v>0.02507077505164666</v>
      </c>
      <c r="N10" s="405">
        <v>0.20549311697812064</v>
      </c>
      <c r="O10" s="405">
        <v>-1.6903850173079857</v>
      </c>
      <c r="P10" s="405">
        <v>-13.855275131468957</v>
      </c>
      <c r="Q10" s="405">
        <v>-2.8470458807004917</v>
      </c>
      <c r="R10" s="405">
        <v>-67.42452173200606</v>
      </c>
      <c r="S10" s="405">
        <v>0.5932576611982536</v>
      </c>
    </row>
    <row r="11" spans="1:19" ht="27.75" customHeight="1" thickBot="1">
      <c r="A11" s="183">
        <v>2</v>
      </c>
      <c r="B11" s="44" t="s">
        <v>202</v>
      </c>
      <c r="C11" s="40">
        <v>2452.519047619048</v>
      </c>
      <c r="D11" s="243">
        <v>528908.1333333334</v>
      </c>
      <c r="E11" s="243">
        <v>11107049.8</v>
      </c>
      <c r="F11" s="243">
        <v>0.9999981093124931</v>
      </c>
      <c r="G11" s="243">
        <v>0</v>
      </c>
      <c r="H11" s="243">
        <v>0</v>
      </c>
      <c r="I11" s="243">
        <v>0.9999981093124931</v>
      </c>
      <c r="J11" s="243">
        <v>0.9999981093124931</v>
      </c>
      <c r="K11" s="243">
        <v>528907.1333333334</v>
      </c>
      <c r="L11" s="400">
        <v>11107049.8</v>
      </c>
      <c r="M11" s="243">
        <v>1.779631138314281E-06</v>
      </c>
      <c r="N11" s="243">
        <v>1.8020655166994566E-06</v>
      </c>
      <c r="O11" s="405">
        <v>-17.839426022867904</v>
      </c>
      <c r="P11" s="405">
        <v>-18.06431331830513</v>
      </c>
      <c r="Q11" s="405">
        <v>-19.58447327750344</v>
      </c>
      <c r="R11" s="243">
        <v>-10024226.728110597</v>
      </c>
      <c r="S11" s="243">
        <v>1.8906910816227724E-06</v>
      </c>
    </row>
    <row r="12" spans="12:14" ht="17.25">
      <c r="L12" s="406"/>
      <c r="M12" s="406"/>
      <c r="N12" s="406"/>
    </row>
  </sheetData>
  <sheetProtection/>
  <mergeCells count="25">
    <mergeCell ref="A2:S2"/>
    <mergeCell ref="A3:S3"/>
    <mergeCell ref="A4:S4"/>
    <mergeCell ref="G6:J6"/>
    <mergeCell ref="K6:K8"/>
    <mergeCell ref="B6:B8"/>
    <mergeCell ref="C6:C8"/>
    <mergeCell ref="D6:D8"/>
    <mergeCell ref="E6:E8"/>
    <mergeCell ref="L6:N6"/>
    <mergeCell ref="R7:R8"/>
    <mergeCell ref="F6:F8"/>
    <mergeCell ref="R6:S6"/>
    <mergeCell ref="S7:S8"/>
    <mergeCell ref="G7:G8"/>
    <mergeCell ref="O6:O8"/>
    <mergeCell ref="P6:P8"/>
    <mergeCell ref="Q6:Q8"/>
    <mergeCell ref="N7:N8"/>
    <mergeCell ref="A6:A8"/>
    <mergeCell ref="H7:H8"/>
    <mergeCell ref="J7:J8"/>
    <mergeCell ref="L7:L8"/>
    <mergeCell ref="I7:I8"/>
    <mergeCell ref="M7:M8"/>
  </mergeCells>
  <conditionalFormatting sqref="L11">
    <cfRule type="containsBlanks" priority="1" dxfId="0" stopIfTrue="1">
      <formula>LEN(TRIM(L11))=0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R10">
      <selection activeCell="AA10" sqref="AA10:AE13"/>
    </sheetView>
  </sheetViews>
  <sheetFormatPr defaultColWidth="9.140625" defaultRowHeight="12.75"/>
  <cols>
    <col min="1" max="1" width="4.421875" style="3" customWidth="1"/>
    <col min="2" max="2" width="26.421875" style="3" customWidth="1"/>
    <col min="3" max="3" width="6.140625" style="3" customWidth="1"/>
    <col min="4" max="17" width="7.28125" style="3" customWidth="1"/>
    <col min="18" max="18" width="6.7109375" style="3" customWidth="1"/>
    <col min="19" max="19" width="6.140625" style="3" customWidth="1"/>
    <col min="20" max="20" width="6.421875" style="3" customWidth="1"/>
    <col min="21" max="21" width="13.00390625" style="3" customWidth="1"/>
    <col min="22" max="22" width="12.8515625" style="3" customWidth="1"/>
    <col min="23" max="23" width="11.140625" style="3" customWidth="1"/>
    <col min="24" max="24" width="13.28125" style="3" customWidth="1"/>
    <col min="25" max="25" width="6.7109375" style="3" customWidth="1"/>
    <col min="26" max="26" width="7.28125" style="3" customWidth="1"/>
    <col min="27" max="27" width="6.7109375" style="3" customWidth="1"/>
    <col min="28" max="28" width="10.8515625" style="3" bestFit="1" customWidth="1"/>
    <col min="29" max="16384" width="9.140625" style="3" customWidth="1"/>
  </cols>
  <sheetData>
    <row r="1" spans="17:26" ht="45" customHeight="1">
      <c r="Q1" s="425"/>
      <c r="R1" s="425"/>
      <c r="S1" s="425"/>
      <c r="T1" s="425"/>
      <c r="U1" s="425"/>
      <c r="V1" s="425"/>
      <c r="W1" s="95"/>
      <c r="X1" s="95"/>
      <c r="Y1" s="95"/>
      <c r="Z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224</v>
      </c>
      <c r="X5" s="30" t="s">
        <v>131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166</v>
      </c>
      <c r="W6" s="423" t="s">
        <v>151</v>
      </c>
      <c r="X6" s="421" t="s">
        <v>152</v>
      </c>
      <c r="Y6" s="423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24"/>
    </row>
    <row r="8" spans="1:25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4"/>
      <c r="X8" s="422"/>
      <c r="Y8" s="424"/>
    </row>
    <row r="9" spans="1:31" s="38" customFormat="1" ht="15.75" customHeight="1" thickBo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147">
        <v>22</v>
      </c>
      <c r="W9" s="21">
        <v>23</v>
      </c>
      <c r="X9" s="147">
        <v>24</v>
      </c>
      <c r="Y9" s="21">
        <v>25</v>
      </c>
      <c r="Z9" s="148"/>
      <c r="AA9" s="38">
        <v>6</v>
      </c>
      <c r="AB9" s="38">
        <v>11</v>
      </c>
      <c r="AC9" s="38">
        <v>17</v>
      </c>
      <c r="AD9" s="38" t="s">
        <v>188</v>
      </c>
      <c r="AE9" s="38" t="s">
        <v>191</v>
      </c>
    </row>
    <row r="10" spans="1:32" s="38" customFormat="1" ht="32.25" customHeight="1">
      <c r="A10" s="14" t="s">
        <v>23</v>
      </c>
      <c r="B10" s="149" t="s">
        <v>117</v>
      </c>
      <c r="C10" s="15">
        <v>100</v>
      </c>
      <c r="D10" s="15">
        <v>2822</v>
      </c>
      <c r="E10" s="15">
        <v>11</v>
      </c>
      <c r="F10" s="15">
        <v>8426</v>
      </c>
      <c r="G10" s="15">
        <v>60</v>
      </c>
      <c r="H10" s="15">
        <v>71</v>
      </c>
      <c r="I10" s="15">
        <v>-1645.7</v>
      </c>
      <c r="J10" s="15">
        <v>450</v>
      </c>
      <c r="K10" s="15">
        <v>2095.7</v>
      </c>
      <c r="L10" s="15">
        <v>0</v>
      </c>
      <c r="M10" s="15">
        <v>12894</v>
      </c>
      <c r="N10" s="15">
        <v>267</v>
      </c>
      <c r="O10" s="15">
        <v>100</v>
      </c>
      <c r="P10" s="15">
        <v>0</v>
      </c>
      <c r="Q10" s="15">
        <v>11248.7</v>
      </c>
      <c r="R10" s="15">
        <v>300</v>
      </c>
      <c r="S10" s="15">
        <v>0</v>
      </c>
      <c r="T10" s="15">
        <v>12</v>
      </c>
      <c r="U10" s="15">
        <v>44177.7</v>
      </c>
      <c r="V10" s="79">
        <v>44177.7</v>
      </c>
      <c r="W10" s="15">
        <v>46273.4</v>
      </c>
      <c r="X10" s="79">
        <v>46274.4</v>
      </c>
      <c r="Y10" s="15">
        <v>0</v>
      </c>
      <c r="Z10" s="80"/>
      <c r="AA10" s="3"/>
      <c r="AB10" s="3"/>
      <c r="AC10" s="3"/>
      <c r="AD10" s="3"/>
      <c r="AE10" s="3"/>
      <c r="AF10" s="3"/>
    </row>
    <row r="11" spans="1:32" s="38" customFormat="1" ht="15.75" customHeight="1" thickBot="1">
      <c r="A11" s="45"/>
      <c r="B11" s="78" t="s">
        <v>68</v>
      </c>
      <c r="C11" s="146"/>
      <c r="D11" s="101">
        <f aca="true" t="shared" si="0" ref="D11:Y11">SUM(D10:D10)</f>
        <v>2822</v>
      </c>
      <c r="E11" s="101">
        <f t="shared" si="0"/>
        <v>11</v>
      </c>
      <c r="F11" s="101">
        <f t="shared" si="0"/>
        <v>8426</v>
      </c>
      <c r="G11" s="101">
        <f t="shared" si="0"/>
        <v>60</v>
      </c>
      <c r="H11" s="101">
        <f t="shared" si="0"/>
        <v>71</v>
      </c>
      <c r="I11" s="101">
        <f t="shared" si="0"/>
        <v>-1645.7</v>
      </c>
      <c r="J11" s="101">
        <f t="shared" si="0"/>
        <v>450</v>
      </c>
      <c r="K11" s="101">
        <f t="shared" si="0"/>
        <v>2095.7</v>
      </c>
      <c r="L11" s="101">
        <f t="shared" si="0"/>
        <v>0</v>
      </c>
      <c r="M11" s="101">
        <f t="shared" si="0"/>
        <v>12894</v>
      </c>
      <c r="N11" s="101">
        <f t="shared" si="0"/>
        <v>267</v>
      </c>
      <c r="O11" s="101">
        <f t="shared" si="0"/>
        <v>100</v>
      </c>
      <c r="P11" s="101">
        <f t="shared" si="0"/>
        <v>0</v>
      </c>
      <c r="Q11" s="101">
        <f t="shared" si="0"/>
        <v>11248.7</v>
      </c>
      <c r="R11" s="101">
        <f t="shared" si="0"/>
        <v>300</v>
      </c>
      <c r="S11" s="101">
        <f t="shared" si="0"/>
        <v>0</v>
      </c>
      <c r="T11" s="101">
        <f t="shared" si="0"/>
        <v>12</v>
      </c>
      <c r="U11" s="101">
        <f t="shared" si="0"/>
        <v>44177.7</v>
      </c>
      <c r="V11" s="101">
        <f t="shared" si="0"/>
        <v>44177.7</v>
      </c>
      <c r="W11" s="101">
        <f t="shared" si="0"/>
        <v>46273.4</v>
      </c>
      <c r="X11" s="101">
        <f t="shared" si="0"/>
        <v>46274.4</v>
      </c>
      <c r="Y11" s="101">
        <f t="shared" si="0"/>
        <v>0</v>
      </c>
      <c r="Z11" s="150"/>
      <c r="AB11" s="3"/>
      <c r="AC11" s="3"/>
      <c r="AD11" s="3"/>
      <c r="AE11" s="3"/>
      <c r="AF11" s="3"/>
    </row>
    <row r="12" ht="18" customHeight="1">
      <c r="A12" s="151"/>
    </row>
  </sheetData>
  <sheetProtection/>
  <mergeCells count="32">
    <mergeCell ref="Q1:V1"/>
    <mergeCell ref="A2:V2"/>
    <mergeCell ref="A3:V3"/>
    <mergeCell ref="A4:V4"/>
    <mergeCell ref="O6:P6"/>
    <mergeCell ref="M6:M8"/>
    <mergeCell ref="G7:G8"/>
    <mergeCell ref="L7:L8"/>
    <mergeCell ref="P7:P8"/>
    <mergeCell ref="H7:H8"/>
    <mergeCell ref="Y6:Y8"/>
    <mergeCell ref="Q6:Q8"/>
    <mergeCell ref="S6:S8"/>
    <mergeCell ref="T6:T8"/>
    <mergeCell ref="U6:U8"/>
    <mergeCell ref="V6:V8"/>
    <mergeCell ref="C6:C8"/>
    <mergeCell ref="A6:A8"/>
    <mergeCell ref="B6:B8"/>
    <mergeCell ref="D6:D8"/>
    <mergeCell ref="E6:E8"/>
    <mergeCell ref="F6:F8"/>
    <mergeCell ref="G6:H6"/>
    <mergeCell ref="I6:I8"/>
    <mergeCell ref="W6:W8"/>
    <mergeCell ref="R6:R8"/>
    <mergeCell ref="X6:X8"/>
    <mergeCell ref="N6:N8"/>
    <mergeCell ref="J7:J8"/>
    <mergeCell ref="J6:L6"/>
    <mergeCell ref="K7:K8"/>
    <mergeCell ref="O7:O8"/>
  </mergeCells>
  <printOptions/>
  <pageMargins left="0.2" right="0.2" top="0.2" bottom="0.66" header="0.5" footer="0.5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S12"/>
  <sheetViews>
    <sheetView zoomScalePageLayoutView="0" workbookViewId="0" topLeftCell="A10">
      <selection activeCell="C10" sqref="C10"/>
    </sheetView>
  </sheetViews>
  <sheetFormatPr defaultColWidth="9.140625" defaultRowHeight="12.75"/>
  <cols>
    <col min="1" max="1" width="3.8515625" style="3" customWidth="1"/>
    <col min="2" max="2" width="25.00390625" style="3" customWidth="1"/>
    <col min="3" max="3" width="8.8515625" style="3" customWidth="1"/>
    <col min="4" max="4" width="8.57421875" style="3" customWidth="1"/>
    <col min="5" max="5" width="8.28125" style="3" customWidth="1"/>
    <col min="6" max="7" width="9.00390625" style="3" customWidth="1"/>
    <col min="8" max="11" width="8.8515625" style="3" customWidth="1"/>
    <col min="12" max="12" width="8.57421875" style="3" customWidth="1"/>
    <col min="13" max="13" width="8.8515625" style="3" customWidth="1"/>
    <col min="14" max="14" width="8.421875" style="3" customWidth="1"/>
    <col min="15" max="15" width="8.57421875" style="3" customWidth="1"/>
    <col min="16" max="16" width="8.421875" style="3" customWidth="1"/>
    <col min="17" max="17" width="8.57421875" style="3" customWidth="1"/>
    <col min="18" max="18" width="8.421875" style="3" customWidth="1"/>
    <col min="19" max="19" width="9.0039062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130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131</v>
      </c>
      <c r="S5" s="29"/>
    </row>
    <row r="6" spans="1:19" ht="0.7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495" t="s">
        <v>61</v>
      </c>
    </row>
    <row r="8" spans="1:19" ht="148.5" customHeight="1" thickBot="1">
      <c r="A8" s="491"/>
      <c r="B8" s="494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496"/>
    </row>
    <row r="9" spans="1:19" s="38" customFormat="1" ht="15.75" customHeight="1" thickBot="1" thickTop="1">
      <c r="A9" s="8">
        <v>1</v>
      </c>
      <c r="B9" s="9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2">
        <v>12</v>
      </c>
      <c r="M9" s="12">
        <v>13</v>
      </c>
      <c r="N9" s="12">
        <v>14</v>
      </c>
      <c r="O9" s="11">
        <v>15</v>
      </c>
      <c r="P9" s="13">
        <v>16</v>
      </c>
      <c r="Q9" s="11">
        <v>17</v>
      </c>
      <c r="R9" s="12">
        <v>18</v>
      </c>
      <c r="S9" s="12">
        <v>19</v>
      </c>
    </row>
    <row r="10" spans="1:19" ht="18" customHeight="1">
      <c r="A10" s="14" t="s">
        <v>23</v>
      </c>
      <c r="B10" s="149" t="s">
        <v>117</v>
      </c>
      <c r="C10" s="32" t="s">
        <v>233</v>
      </c>
      <c r="D10" s="32">
        <v>31.55805243445693</v>
      </c>
      <c r="E10" s="15">
        <v>8159</v>
      </c>
      <c r="F10" s="32">
        <v>0.9683123664846902</v>
      </c>
      <c r="G10" s="33">
        <v>33.491573700450985</v>
      </c>
      <c r="H10" s="33">
        <v>25.08890469416785</v>
      </c>
      <c r="I10" s="32">
        <v>-0.14630135037826592</v>
      </c>
      <c r="J10" s="32">
        <v>0.9999644403353275</v>
      </c>
      <c r="K10" s="32">
        <v>-0.12504368968923335</v>
      </c>
      <c r="L10" s="32">
        <v>-0.5831679659815734</v>
      </c>
      <c r="M10" s="32">
        <v>0.04158955270436066</v>
      </c>
      <c r="N10" s="32">
        <v>0.06832156684126622</v>
      </c>
      <c r="O10" s="279">
        <v>0</v>
      </c>
      <c r="P10" s="279">
        <v>0</v>
      </c>
      <c r="Q10" s="279">
        <v>0</v>
      </c>
      <c r="R10" s="279">
        <v>0</v>
      </c>
      <c r="S10" s="32">
        <v>-7.9972048368475415</v>
      </c>
    </row>
    <row r="11" spans="1:19" ht="23.25" customHeight="1" thickBot="1">
      <c r="A11" s="34"/>
      <c r="B11" s="280"/>
      <c r="C11" s="281"/>
      <c r="D11" s="281"/>
      <c r="E11" s="37"/>
      <c r="F11" s="281"/>
      <c r="G11" s="282"/>
      <c r="H11" s="282"/>
      <c r="I11" s="281"/>
      <c r="J11" s="281"/>
      <c r="K11" s="281"/>
      <c r="L11" s="281"/>
      <c r="M11" s="281"/>
      <c r="N11" s="37"/>
      <c r="O11" s="37"/>
      <c r="P11" s="37"/>
      <c r="Q11" s="37"/>
      <c r="R11" s="37"/>
      <c r="S11" s="37"/>
    </row>
    <row r="12" spans="1:14" ht="18" customHeight="1">
      <c r="A12" s="92"/>
      <c r="B12" s="93"/>
      <c r="C12" s="94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29"/>
    </row>
  </sheetData>
  <sheetProtection/>
  <mergeCells count="25">
    <mergeCell ref="A2:S2"/>
    <mergeCell ref="A3:S3"/>
    <mergeCell ref="A4:S4"/>
    <mergeCell ref="R6:S6"/>
    <mergeCell ref="P6:P8"/>
    <mergeCell ref="Q6:Q8"/>
    <mergeCell ref="O6:O8"/>
    <mergeCell ref="R7:R8"/>
    <mergeCell ref="S7:S8"/>
    <mergeCell ref="B6:B8"/>
    <mergeCell ref="L7:L8"/>
    <mergeCell ref="M7:M8"/>
    <mergeCell ref="N7:N8"/>
    <mergeCell ref="G6:J6"/>
    <mergeCell ref="L6:N6"/>
    <mergeCell ref="G7:G8"/>
    <mergeCell ref="H7:H8"/>
    <mergeCell ref="K6:K8"/>
    <mergeCell ref="A6:A8"/>
    <mergeCell ref="I7:I8"/>
    <mergeCell ref="J7:J8"/>
    <mergeCell ref="E6:E8"/>
    <mergeCell ref="F6:F8"/>
    <mergeCell ref="D6:D8"/>
    <mergeCell ref="C6:C8"/>
  </mergeCells>
  <printOptions/>
  <pageMargins left="0.22" right="0.2" top="1" bottom="1" header="0.5" footer="0.5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E20"/>
  <sheetViews>
    <sheetView zoomScalePageLayoutView="0" workbookViewId="0" topLeftCell="Q10">
      <selection activeCell="Z10" sqref="Z10:AE14"/>
    </sheetView>
  </sheetViews>
  <sheetFormatPr defaultColWidth="9.140625" defaultRowHeight="12.75"/>
  <cols>
    <col min="1" max="1" width="4.421875" style="3" customWidth="1"/>
    <col min="2" max="2" width="15.7109375" style="3" customWidth="1"/>
    <col min="3" max="3" width="4.140625" style="3" customWidth="1"/>
    <col min="4" max="4" width="10.421875" style="3" customWidth="1"/>
    <col min="5" max="5" width="11.140625" style="3" customWidth="1"/>
    <col min="6" max="6" width="9.00390625" style="3" customWidth="1"/>
    <col min="7" max="7" width="7.8515625" style="3" customWidth="1"/>
    <col min="8" max="8" width="6.140625" style="3" customWidth="1"/>
    <col min="9" max="9" width="11.28125" style="3" customWidth="1"/>
    <col min="10" max="10" width="10.8515625" style="3" customWidth="1"/>
    <col min="11" max="11" width="12.7109375" style="3" customWidth="1"/>
    <col min="12" max="12" width="10.8515625" style="3" customWidth="1"/>
    <col min="13" max="13" width="9.00390625" style="3" customWidth="1"/>
    <col min="14" max="14" width="8.7109375" style="3" customWidth="1"/>
    <col min="15" max="15" width="8.28125" style="3" customWidth="1"/>
    <col min="16" max="16" width="9.140625" style="3" customWidth="1"/>
    <col min="17" max="17" width="11.00390625" style="3" customWidth="1"/>
    <col min="18" max="18" width="7.8515625" style="3" customWidth="1"/>
    <col min="19" max="19" width="10.421875" style="3" customWidth="1"/>
    <col min="20" max="20" width="3.8515625" style="3" customWidth="1"/>
    <col min="21" max="21" width="12.140625" style="3" customWidth="1"/>
    <col min="22" max="22" width="11.140625" style="3" customWidth="1"/>
    <col min="23" max="23" width="10.7109375" style="3" customWidth="1"/>
    <col min="24" max="24" width="10.00390625" style="3" customWidth="1"/>
    <col min="25" max="25" width="3.8515625" style="3" customWidth="1"/>
    <col min="26" max="26" width="11.28125" style="3" customWidth="1"/>
    <col min="27" max="27" width="16.7109375" style="3" customWidth="1"/>
    <col min="28" max="28" width="9.140625" style="3" customWidth="1"/>
    <col min="29" max="29" width="15.140625" style="3" customWidth="1"/>
    <col min="30" max="30" width="15.7109375" style="3" customWidth="1"/>
    <col min="31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224</v>
      </c>
      <c r="X5" s="30" t="s">
        <v>99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1" t="s">
        <v>151</v>
      </c>
      <c r="X6" s="423" t="s">
        <v>152</v>
      </c>
      <c r="Y6" s="423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29" t="s">
        <v>20</v>
      </c>
      <c r="M7" s="695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2"/>
      <c r="X7" s="424"/>
      <c r="Y7" s="424"/>
    </row>
    <row r="8" spans="1:25" ht="148.5" customHeight="1" thickBot="1">
      <c r="A8" s="502"/>
      <c r="B8" s="415"/>
      <c r="C8" s="419"/>
      <c r="D8" s="411"/>
      <c r="E8" s="417"/>
      <c r="F8" s="411"/>
      <c r="G8" s="430"/>
      <c r="H8" s="417"/>
      <c r="I8" s="411"/>
      <c r="J8" s="430"/>
      <c r="K8" s="430"/>
      <c r="L8" s="523"/>
      <c r="M8" s="695"/>
      <c r="N8" s="422"/>
      <c r="O8" s="437"/>
      <c r="P8" s="437"/>
      <c r="Q8" s="419"/>
      <c r="R8" s="422"/>
      <c r="S8" s="424"/>
      <c r="T8" s="422"/>
      <c r="U8" s="424"/>
      <c r="V8" s="422"/>
      <c r="W8" s="422"/>
      <c r="X8" s="424"/>
      <c r="Y8" s="424"/>
    </row>
    <row r="9" spans="1:30" s="38" customFormat="1" ht="15.75" customHeight="1" thickBot="1">
      <c r="A9" s="152">
        <v>1</v>
      </c>
      <c r="B9" s="152">
        <v>2</v>
      </c>
      <c r="C9" s="147">
        <v>3</v>
      </c>
      <c r="D9" s="153">
        <v>4</v>
      </c>
      <c r="E9" s="154">
        <v>5</v>
      </c>
      <c r="F9" s="153">
        <v>6</v>
      </c>
      <c r="G9" s="154">
        <v>7</v>
      </c>
      <c r="H9" s="154">
        <v>8</v>
      </c>
      <c r="I9" s="153">
        <v>9</v>
      </c>
      <c r="J9" s="154">
        <v>10</v>
      </c>
      <c r="K9" s="154">
        <v>11</v>
      </c>
      <c r="L9" s="154">
        <v>12</v>
      </c>
      <c r="M9" s="153">
        <v>13</v>
      </c>
      <c r="N9" s="153">
        <v>14</v>
      </c>
      <c r="O9" s="154">
        <v>15</v>
      </c>
      <c r="P9" s="154">
        <v>16</v>
      </c>
      <c r="Q9" s="152">
        <v>17</v>
      </c>
      <c r="R9" s="153">
        <v>18</v>
      </c>
      <c r="S9" s="152">
        <v>19</v>
      </c>
      <c r="T9" s="153">
        <v>20</v>
      </c>
      <c r="U9" s="152">
        <v>21</v>
      </c>
      <c r="V9" s="147">
        <v>22</v>
      </c>
      <c r="W9" s="153">
        <v>23</v>
      </c>
      <c r="X9" s="152">
        <v>24</v>
      </c>
      <c r="Y9" s="147">
        <v>25</v>
      </c>
      <c r="Z9" s="156" t="s">
        <v>163</v>
      </c>
      <c r="AA9" s="38">
        <v>11</v>
      </c>
      <c r="AB9" s="38" t="s">
        <v>164</v>
      </c>
      <c r="AC9" s="38" t="s">
        <v>161</v>
      </c>
      <c r="AD9" s="38" t="s">
        <v>162</v>
      </c>
    </row>
    <row r="10" spans="1:31" s="38" customFormat="1" ht="36.75" customHeight="1">
      <c r="A10" s="81" t="s">
        <v>23</v>
      </c>
      <c r="B10" s="120" t="s">
        <v>118</v>
      </c>
      <c r="C10" s="55">
        <v>100</v>
      </c>
      <c r="D10" s="55">
        <v>1907907</v>
      </c>
      <c r="E10" s="55">
        <v>1907901</v>
      </c>
      <c r="F10" s="55">
        <v>50506</v>
      </c>
      <c r="G10" s="55">
        <v>26365</v>
      </c>
      <c r="H10" s="55">
        <v>9919</v>
      </c>
      <c r="I10" s="55">
        <v>1903090</v>
      </c>
      <c r="J10" s="55">
        <v>1958516</v>
      </c>
      <c r="K10" s="55">
        <v>-58353</v>
      </c>
      <c r="L10" s="55">
        <v>2927</v>
      </c>
      <c r="M10" s="55">
        <v>0</v>
      </c>
      <c r="N10" s="55">
        <v>55323</v>
      </c>
      <c r="O10" s="55">
        <v>24593</v>
      </c>
      <c r="P10" s="55">
        <v>890</v>
      </c>
      <c r="Q10" s="55">
        <v>1958413</v>
      </c>
      <c r="R10" s="55">
        <v>690504</v>
      </c>
      <c r="S10" s="55">
        <v>-11821</v>
      </c>
      <c r="T10" s="55">
        <v>67</v>
      </c>
      <c r="U10" s="55">
        <v>690504</v>
      </c>
      <c r="V10" s="155">
        <v>690504</v>
      </c>
      <c r="W10" s="15">
        <v>702325</v>
      </c>
      <c r="X10" s="55">
        <v>687977</v>
      </c>
      <c r="Y10" s="16">
        <v>0</v>
      </c>
      <c r="Z10" s="156"/>
      <c r="AA10" s="3"/>
      <c r="AB10" s="3"/>
      <c r="AC10" s="3"/>
      <c r="AD10" s="3"/>
      <c r="AE10" s="3"/>
    </row>
    <row r="11" spans="1:31" s="38" customFormat="1" ht="40.5" customHeight="1">
      <c r="A11" s="81" t="s">
        <v>24</v>
      </c>
      <c r="B11" s="43" t="s">
        <v>119</v>
      </c>
      <c r="C11" s="1">
        <v>100</v>
      </c>
      <c r="D11" s="55">
        <v>62663932</v>
      </c>
      <c r="E11" s="55">
        <v>62530887</v>
      </c>
      <c r="F11" s="55">
        <v>158925</v>
      </c>
      <c r="G11" s="55">
        <v>60746</v>
      </c>
      <c r="H11" s="55">
        <v>716</v>
      </c>
      <c r="I11" s="55">
        <v>61809349</v>
      </c>
      <c r="J11" s="55">
        <v>27064359</v>
      </c>
      <c r="K11" s="55">
        <v>-21593031</v>
      </c>
      <c r="L11" s="55">
        <v>0</v>
      </c>
      <c r="M11" s="55">
        <v>242961</v>
      </c>
      <c r="N11" s="55">
        <v>770547</v>
      </c>
      <c r="O11" s="55">
        <v>255977</v>
      </c>
      <c r="P11" s="55">
        <v>162371</v>
      </c>
      <c r="Q11" s="55">
        <v>62822857</v>
      </c>
      <c r="R11" s="55">
        <v>160842</v>
      </c>
      <c r="S11" s="55">
        <v>282241</v>
      </c>
      <c r="T11" s="55">
        <v>284</v>
      </c>
      <c r="U11" s="55">
        <v>915843</v>
      </c>
      <c r="V11" s="155">
        <v>160842</v>
      </c>
      <c r="W11" s="55">
        <v>633602</v>
      </c>
      <c r="X11" s="55">
        <v>633602</v>
      </c>
      <c r="Y11" s="79">
        <v>0</v>
      </c>
      <c r="Z11" s="156"/>
      <c r="AA11" s="3"/>
      <c r="AB11" s="3"/>
      <c r="AC11" s="3"/>
      <c r="AD11" s="3"/>
      <c r="AE11" s="3"/>
    </row>
    <row r="12" spans="1:31" s="38" customFormat="1" ht="40.5" customHeight="1">
      <c r="A12" s="81" t="s">
        <v>25</v>
      </c>
      <c r="B12" s="43" t="s">
        <v>120</v>
      </c>
      <c r="C12" s="1">
        <v>100</v>
      </c>
      <c r="D12" s="55">
        <v>23763446</v>
      </c>
      <c r="E12" s="55">
        <v>23763446</v>
      </c>
      <c r="F12" s="55">
        <v>149523</v>
      </c>
      <c r="G12" s="55">
        <v>139944</v>
      </c>
      <c r="H12" s="55">
        <v>1266</v>
      </c>
      <c r="I12" s="55">
        <v>23821277</v>
      </c>
      <c r="J12" s="55">
        <v>19683813</v>
      </c>
      <c r="K12" s="55">
        <v>-9719351</v>
      </c>
      <c r="L12" s="55">
        <v>13856815</v>
      </c>
      <c r="M12" s="55">
        <v>0</v>
      </c>
      <c r="N12" s="55">
        <v>91692</v>
      </c>
      <c r="O12" s="55">
        <v>8264</v>
      </c>
      <c r="P12" s="55">
        <v>12326</v>
      </c>
      <c r="Q12" s="55">
        <v>23912969</v>
      </c>
      <c r="R12" s="55">
        <v>65654</v>
      </c>
      <c r="S12" s="55">
        <v>81122</v>
      </c>
      <c r="T12" s="55">
        <v>86</v>
      </c>
      <c r="U12" s="55">
        <v>183402.3</v>
      </c>
      <c r="V12" s="155">
        <v>65654</v>
      </c>
      <c r="W12" s="55">
        <v>102280</v>
      </c>
      <c r="X12" s="55">
        <v>78066</v>
      </c>
      <c r="Y12" s="79">
        <v>0</v>
      </c>
      <c r="Z12" s="156"/>
      <c r="AA12" s="3"/>
      <c r="AB12" s="3"/>
      <c r="AC12" s="3"/>
      <c r="AD12" s="3"/>
      <c r="AE12" s="3"/>
    </row>
    <row r="13" spans="1:31" s="38" customFormat="1" ht="37.5" customHeight="1">
      <c r="A13" s="81" t="s">
        <v>26</v>
      </c>
      <c r="B13" s="43" t="s">
        <v>167</v>
      </c>
      <c r="C13" s="1">
        <v>100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155"/>
      <c r="W13" s="55"/>
      <c r="X13" s="55"/>
      <c r="Y13" s="79"/>
      <c r="Z13" s="156"/>
      <c r="AA13" s="3"/>
      <c r="AB13" s="3"/>
      <c r="AC13" s="3"/>
      <c r="AD13" s="3"/>
      <c r="AE13" s="3"/>
    </row>
    <row r="14" spans="1:31" s="38" customFormat="1" ht="44.25" customHeight="1">
      <c r="A14" s="81" t="s">
        <v>27</v>
      </c>
      <c r="B14" s="43" t="s">
        <v>168</v>
      </c>
      <c r="C14" s="1">
        <v>85.12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155"/>
      <c r="W14" s="55"/>
      <c r="X14" s="55"/>
      <c r="Y14" s="79"/>
      <c r="Z14" s="156"/>
      <c r="AA14" s="3"/>
      <c r="AB14" s="3"/>
      <c r="AC14" s="3"/>
      <c r="AD14" s="3"/>
      <c r="AE14" s="3"/>
    </row>
    <row r="15" spans="1:31" s="38" customFormat="1" ht="40.5" customHeight="1">
      <c r="A15" s="81" t="s">
        <v>28</v>
      </c>
      <c r="B15" s="43" t="s">
        <v>169</v>
      </c>
      <c r="C15" s="1">
        <v>78.18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57"/>
      <c r="W15" s="1"/>
      <c r="X15" s="1"/>
      <c r="Y15" s="18"/>
      <c r="Z15" s="156"/>
      <c r="AA15" s="3"/>
      <c r="AB15" s="3"/>
      <c r="AC15" s="3"/>
      <c r="AD15" s="3"/>
      <c r="AE15" s="3"/>
    </row>
    <row r="16" spans="1:31" s="38" customFormat="1" ht="34.5" customHeight="1" thickBot="1">
      <c r="A16" s="81" t="s">
        <v>29</v>
      </c>
      <c r="B16" s="115" t="s">
        <v>170</v>
      </c>
      <c r="C16" s="37">
        <v>77.72</v>
      </c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4"/>
      <c r="W16" s="283"/>
      <c r="X16" s="283"/>
      <c r="Y16" s="285"/>
      <c r="Z16" s="156"/>
      <c r="AA16" s="3"/>
      <c r="AB16" s="3"/>
      <c r="AC16" s="3"/>
      <c r="AD16" s="3"/>
      <c r="AE16" s="3"/>
    </row>
    <row r="17" spans="1:26" ht="18" customHeight="1" thickBot="1">
      <c r="A17" s="158"/>
      <c r="B17" s="159" t="s">
        <v>68</v>
      </c>
      <c r="C17" s="160"/>
      <c r="D17" s="407">
        <f aca="true" t="shared" si="0" ref="D17:Y17">SUM(D10:D16)</f>
        <v>88335285</v>
      </c>
      <c r="E17" s="407">
        <f t="shared" si="0"/>
        <v>88202234</v>
      </c>
      <c r="F17" s="407">
        <f t="shared" si="0"/>
        <v>358954</v>
      </c>
      <c r="G17" s="407">
        <f t="shared" si="0"/>
        <v>227055</v>
      </c>
      <c r="H17" s="407">
        <f t="shared" si="0"/>
        <v>11901</v>
      </c>
      <c r="I17" s="407">
        <f t="shared" si="0"/>
        <v>87533716</v>
      </c>
      <c r="J17" s="407">
        <f t="shared" si="0"/>
        <v>48706688</v>
      </c>
      <c r="K17" s="407">
        <f t="shared" si="0"/>
        <v>-31370735</v>
      </c>
      <c r="L17" s="407">
        <f t="shared" si="0"/>
        <v>13859742</v>
      </c>
      <c r="M17" s="407">
        <f t="shared" si="0"/>
        <v>242961</v>
      </c>
      <c r="N17" s="407">
        <f t="shared" si="0"/>
        <v>917562</v>
      </c>
      <c r="O17" s="407">
        <f t="shared" si="0"/>
        <v>288834</v>
      </c>
      <c r="P17" s="407">
        <f t="shared" si="0"/>
        <v>175587</v>
      </c>
      <c r="Q17" s="407">
        <f t="shared" si="0"/>
        <v>88694239</v>
      </c>
      <c r="R17" s="407">
        <f t="shared" si="0"/>
        <v>917000</v>
      </c>
      <c r="S17" s="407">
        <f t="shared" si="0"/>
        <v>351542</v>
      </c>
      <c r="T17" s="407">
        <f t="shared" si="0"/>
        <v>437</v>
      </c>
      <c r="U17" s="407">
        <f t="shared" si="0"/>
        <v>1789749.3</v>
      </c>
      <c r="V17" s="408">
        <f t="shared" si="0"/>
        <v>917000</v>
      </c>
      <c r="W17" s="407">
        <f t="shared" si="0"/>
        <v>1438207</v>
      </c>
      <c r="X17" s="407">
        <f t="shared" si="0"/>
        <v>1399645</v>
      </c>
      <c r="Y17" s="409">
        <f t="shared" si="0"/>
        <v>0</v>
      </c>
      <c r="Z17" s="156"/>
    </row>
    <row r="19" spans="1:12" ht="17.25">
      <c r="A19" s="74"/>
      <c r="B19" s="161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7.2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</sheetData>
  <sheetProtection/>
  <mergeCells count="32">
    <mergeCell ref="B6:B8"/>
    <mergeCell ref="C6:C8"/>
    <mergeCell ref="H7:H8"/>
    <mergeCell ref="G6:H6"/>
    <mergeCell ref="G7:G8"/>
    <mergeCell ref="L7:L8"/>
    <mergeCell ref="M6:M8"/>
    <mergeCell ref="N6:N8"/>
    <mergeCell ref="D6:D8"/>
    <mergeCell ref="E6:E8"/>
    <mergeCell ref="F6:F8"/>
    <mergeCell ref="J6:L6"/>
    <mergeCell ref="U6:U8"/>
    <mergeCell ref="V6:V8"/>
    <mergeCell ref="Q1:V1"/>
    <mergeCell ref="A2:V2"/>
    <mergeCell ref="A3:V3"/>
    <mergeCell ref="A4:V4"/>
    <mergeCell ref="A6:A8"/>
    <mergeCell ref="I6:I8"/>
    <mergeCell ref="K7:K8"/>
    <mergeCell ref="P7:P8"/>
    <mergeCell ref="X6:X8"/>
    <mergeCell ref="W6:W8"/>
    <mergeCell ref="O6:P6"/>
    <mergeCell ref="O7:O8"/>
    <mergeCell ref="J7:J8"/>
    <mergeCell ref="Y6:Y8"/>
    <mergeCell ref="Q6:Q8"/>
    <mergeCell ref="R6:R8"/>
    <mergeCell ref="S6:S8"/>
    <mergeCell ref="T6:T8"/>
  </mergeCells>
  <printOptions/>
  <pageMargins left="0.2" right="0.2" top="0.2" bottom="0.22" header="0.2" footer="0.26"/>
  <pageSetup horizontalDpi="600" verticalDpi="600" orientation="landscape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S1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12.8515625" style="3" customWidth="1"/>
    <col min="4" max="4" width="11.8515625" style="3" customWidth="1"/>
    <col min="5" max="5" width="11.7109375" style="3" customWidth="1"/>
    <col min="6" max="6" width="12.00390625" style="3" customWidth="1"/>
    <col min="7" max="7" width="13.7109375" style="3" customWidth="1"/>
    <col min="8" max="8" width="12.28125" style="3" customWidth="1"/>
    <col min="9" max="9" width="12.57421875" style="3" customWidth="1"/>
    <col min="10" max="10" width="12.7109375" style="3" customWidth="1"/>
    <col min="11" max="11" width="14.00390625" style="3" customWidth="1"/>
    <col min="12" max="12" width="14.421875" style="3" customWidth="1"/>
    <col min="13" max="13" width="13.57421875" style="3" customWidth="1"/>
    <col min="14" max="14" width="9.8515625" style="3" customWidth="1"/>
    <col min="15" max="15" width="10.28125" style="3" customWidth="1"/>
    <col min="16" max="16" width="9.7109375" style="3" customWidth="1"/>
    <col min="17" max="17" width="10.140625" style="3" customWidth="1"/>
    <col min="18" max="18" width="10.00390625" style="3" customWidth="1"/>
    <col min="19" max="19" width="11.71093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214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99</v>
      </c>
      <c r="S5" s="29"/>
    </row>
    <row r="6" spans="1:19" ht="0.7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533" t="s">
        <v>61</v>
      </c>
    </row>
    <row r="8" spans="1:19" ht="148.5" customHeight="1" thickBot="1">
      <c r="A8" s="491"/>
      <c r="B8" s="494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539"/>
    </row>
    <row r="9" spans="1:19" s="38" customFormat="1" ht="15.75" customHeight="1" thickBot="1" thickTop="1">
      <c r="A9" s="225">
        <v>1</v>
      </c>
      <c r="B9" s="191">
        <v>2</v>
      </c>
      <c r="C9" s="191">
        <v>3</v>
      </c>
      <c r="D9" s="196">
        <v>4</v>
      </c>
      <c r="E9" s="198">
        <v>5</v>
      </c>
      <c r="F9" s="196">
        <v>6</v>
      </c>
      <c r="G9" s="197">
        <v>7</v>
      </c>
      <c r="H9" s="197">
        <v>8</v>
      </c>
      <c r="I9" s="197">
        <v>9</v>
      </c>
      <c r="J9" s="198">
        <v>10</v>
      </c>
      <c r="K9" s="196">
        <v>11</v>
      </c>
      <c r="L9" s="197">
        <v>12</v>
      </c>
      <c r="M9" s="197">
        <v>13</v>
      </c>
      <c r="N9" s="198">
        <v>14</v>
      </c>
      <c r="O9" s="196">
        <v>15</v>
      </c>
      <c r="P9" s="198">
        <v>16</v>
      </c>
      <c r="Q9" s="196">
        <v>17</v>
      </c>
      <c r="R9" s="197">
        <v>18</v>
      </c>
      <c r="S9" s="198">
        <v>19</v>
      </c>
    </row>
    <row r="10" spans="1:19" ht="18" customHeight="1">
      <c r="A10" s="81" t="s">
        <v>23</v>
      </c>
      <c r="B10" s="120" t="s">
        <v>118</v>
      </c>
      <c r="C10" s="305">
        <v>0.17929251848236719</v>
      </c>
      <c r="D10" s="305">
        <v>0.9129295229832077</v>
      </c>
      <c r="E10" s="306">
        <v>-4817</v>
      </c>
      <c r="F10" s="305">
        <v>-0.09537480695362927</v>
      </c>
      <c r="G10" s="307">
        <v>3777.584841404982</v>
      </c>
      <c r="H10" s="307">
        <v>97.42107512562468</v>
      </c>
      <c r="I10" s="305">
        <v>0.9717511066358322</v>
      </c>
      <c r="J10" s="305">
        <v>0.9717511066358322</v>
      </c>
      <c r="K10" s="305">
        <v>34.39961679590767</v>
      </c>
      <c r="L10" s="305">
        <v>0.997475243814295</v>
      </c>
      <c r="M10" s="305">
        <v>0.35623278658839047</v>
      </c>
      <c r="N10" s="305">
        <v>22.592438693212493</v>
      </c>
      <c r="O10" s="307">
        <v>-0.6098484252461049</v>
      </c>
      <c r="P10" s="307">
        <v>-38.676853109100726</v>
      </c>
      <c r="Q10" s="307">
        <v>-0.6211477124045631</v>
      </c>
      <c r="R10" s="307">
        <v>-1.7119379467751092</v>
      </c>
      <c r="S10" s="308">
        <v>0.029070091272614538</v>
      </c>
    </row>
    <row r="11" spans="1:19" ht="30" customHeight="1">
      <c r="A11" s="81" t="s">
        <v>24</v>
      </c>
      <c r="B11" s="43" t="s">
        <v>119</v>
      </c>
      <c r="C11" s="305">
        <v>0.0009292100287198574</v>
      </c>
      <c r="D11" s="305">
        <v>0.2062495863328259</v>
      </c>
      <c r="E11" s="306">
        <v>-611622</v>
      </c>
      <c r="F11" s="305">
        <v>-3.848494572911751</v>
      </c>
      <c r="G11" s="307">
        <v>39429.87698599969</v>
      </c>
      <c r="H11" s="307">
        <v>99.7470267867633</v>
      </c>
      <c r="I11" s="305">
        <v>0.9838672093502528</v>
      </c>
      <c r="J11" s="305">
        <v>0.987734607485298</v>
      </c>
      <c r="K11" s="305">
        <v>60.98555610809189</v>
      </c>
      <c r="L11" s="305">
        <v>0.9863624421142293</v>
      </c>
      <c r="M11" s="305">
        <v>0.0025381713364122558</v>
      </c>
      <c r="N11" s="305">
        <v>0.22754161488310767</v>
      </c>
      <c r="O11" s="307">
        <v>0.4453911392300093</v>
      </c>
      <c r="P11" s="307">
        <v>39.92836008394772</v>
      </c>
      <c r="Q11" s="307">
        <v>0.45663156879390526</v>
      </c>
      <c r="R11" s="307">
        <v>175.47717635940862</v>
      </c>
      <c r="S11" s="308">
        <v>0.01639732526547076</v>
      </c>
    </row>
    <row r="12" spans="1:19" ht="29.25" customHeight="1">
      <c r="A12" s="81" t="s">
        <v>25</v>
      </c>
      <c r="B12" s="43" t="s">
        <v>120</v>
      </c>
      <c r="C12" s="305">
        <v>0.013807093312393666</v>
      </c>
      <c r="D12" s="305">
        <v>1.6307093312393666</v>
      </c>
      <c r="E12" s="306">
        <v>57831</v>
      </c>
      <c r="F12" s="305">
        <v>0.3867699283722237</v>
      </c>
      <c r="G12" s="307">
        <v>15892.8365535737</v>
      </c>
      <c r="H12" s="307">
        <v>99.37472005253719</v>
      </c>
      <c r="I12" s="305">
        <v>0.9961655953302997</v>
      </c>
      <c r="J12" s="305">
        <v>0.9961655953302997</v>
      </c>
      <c r="K12" s="305">
        <v>259.7966780089866</v>
      </c>
      <c r="L12" s="305">
        <v>1.0024336116908297</v>
      </c>
      <c r="M12" s="305">
        <v>0.0027471568188489753</v>
      </c>
      <c r="N12" s="305">
        <v>0.484729907822023</v>
      </c>
      <c r="O12" s="307">
        <v>0.33943835175109904</v>
      </c>
      <c r="P12" s="307">
        <v>59.89316657376269</v>
      </c>
      <c r="Q12" s="307">
        <v>0.3405442957571082</v>
      </c>
      <c r="R12" s="307">
        <v>123.55987449355715</v>
      </c>
      <c r="S12" s="308">
        <v>0.003849163921816618</v>
      </c>
    </row>
    <row r="13" spans="1:19" ht="33" customHeight="1">
      <c r="A13" s="81" t="s">
        <v>26</v>
      </c>
      <c r="B13" s="43" t="s">
        <v>167</v>
      </c>
      <c r="C13" s="54"/>
      <c r="D13" s="54"/>
      <c r="E13" s="55"/>
      <c r="F13" s="54"/>
      <c r="G13" s="56"/>
      <c r="H13" s="56"/>
      <c r="I13" s="54"/>
      <c r="J13" s="54"/>
      <c r="K13" s="54"/>
      <c r="L13" s="54"/>
      <c r="M13" s="54"/>
      <c r="N13" s="54"/>
      <c r="O13" s="56"/>
      <c r="P13" s="56"/>
      <c r="Q13" s="56"/>
      <c r="R13" s="56"/>
      <c r="S13" s="277"/>
    </row>
    <row r="14" spans="1:19" ht="38.25" customHeight="1">
      <c r="A14" s="81" t="s">
        <v>27</v>
      </c>
      <c r="B14" s="43" t="s">
        <v>168</v>
      </c>
      <c r="C14" s="54"/>
      <c r="D14" s="54"/>
      <c r="E14" s="55"/>
      <c r="F14" s="54"/>
      <c r="G14" s="56"/>
      <c r="H14" s="56"/>
      <c r="I14" s="54"/>
      <c r="J14" s="54"/>
      <c r="K14" s="54"/>
      <c r="L14" s="54"/>
      <c r="M14" s="54"/>
      <c r="N14" s="54"/>
      <c r="O14" s="56"/>
      <c r="P14" s="56"/>
      <c r="Q14" s="56"/>
      <c r="R14" s="56"/>
      <c r="S14" s="277"/>
    </row>
    <row r="15" spans="1:19" ht="45.75" customHeight="1">
      <c r="A15" s="81" t="s">
        <v>28</v>
      </c>
      <c r="B15" s="43" t="s">
        <v>169</v>
      </c>
      <c r="C15" s="54"/>
      <c r="D15" s="54"/>
      <c r="E15" s="55"/>
      <c r="F15" s="54"/>
      <c r="G15" s="56"/>
      <c r="H15" s="56"/>
      <c r="I15" s="54"/>
      <c r="J15" s="54"/>
      <c r="K15" s="54"/>
      <c r="L15" s="54"/>
      <c r="M15" s="54"/>
      <c r="N15" s="54"/>
      <c r="O15" s="56"/>
      <c r="P15" s="56"/>
      <c r="Q15" s="56"/>
      <c r="R15" s="56"/>
      <c r="S15" s="277"/>
    </row>
    <row r="16" spans="1:19" ht="24.75" customHeight="1" thickBot="1">
      <c r="A16" s="286" t="s">
        <v>29</v>
      </c>
      <c r="B16" s="115" t="s">
        <v>170</v>
      </c>
      <c r="C16" s="237"/>
      <c r="D16" s="237"/>
      <c r="E16" s="236"/>
      <c r="F16" s="237"/>
      <c r="G16" s="238"/>
      <c r="H16" s="238"/>
      <c r="I16" s="237"/>
      <c r="J16" s="237"/>
      <c r="K16" s="237"/>
      <c r="L16" s="237"/>
      <c r="M16" s="237"/>
      <c r="N16" s="237"/>
      <c r="O16" s="238"/>
      <c r="P16" s="238"/>
      <c r="Q16" s="238"/>
      <c r="R16" s="238"/>
      <c r="S16" s="287"/>
    </row>
    <row r="17" spans="1:19" ht="18" customHeight="1" thickBot="1">
      <c r="A17" s="189"/>
      <c r="B17" s="162"/>
      <c r="C17" s="66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278"/>
    </row>
  </sheetData>
  <sheetProtection/>
  <mergeCells count="25">
    <mergeCell ref="A2:S2"/>
    <mergeCell ref="A3:S3"/>
    <mergeCell ref="A4:S4"/>
    <mergeCell ref="R6:S6"/>
    <mergeCell ref="S7:S8"/>
    <mergeCell ref="N7:N8"/>
    <mergeCell ref="R7:R8"/>
    <mergeCell ref="G6:J6"/>
    <mergeCell ref="K6:K8"/>
    <mergeCell ref="L6:N6"/>
    <mergeCell ref="O6:O8"/>
    <mergeCell ref="P6:P8"/>
    <mergeCell ref="Q6:Q8"/>
    <mergeCell ref="G7:G8"/>
    <mergeCell ref="H7:H8"/>
    <mergeCell ref="I7:I8"/>
    <mergeCell ref="J7:J8"/>
    <mergeCell ref="L7:L8"/>
    <mergeCell ref="M7:M8"/>
    <mergeCell ref="A6:A8"/>
    <mergeCell ref="B6:B8"/>
    <mergeCell ref="C6:C8"/>
    <mergeCell ref="D6:D8"/>
    <mergeCell ref="E6:E8"/>
    <mergeCell ref="F6:F8"/>
  </mergeCells>
  <printOptions/>
  <pageMargins left="0.2" right="0.2" top="0.2" bottom="0.37" header="0.51" footer="0.5"/>
  <pageSetup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7">
      <selection activeCell="C10" sqref="C10"/>
    </sheetView>
  </sheetViews>
  <sheetFormatPr defaultColWidth="9.140625" defaultRowHeight="12.75"/>
  <cols>
    <col min="1" max="1" width="3.8515625" style="3" customWidth="1"/>
    <col min="2" max="2" width="30.57421875" style="3" customWidth="1"/>
    <col min="3" max="15" width="9.00390625" style="3" customWidth="1"/>
    <col min="16" max="19" width="9.4218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62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 t="s">
        <v>63</v>
      </c>
      <c r="S5" s="29"/>
    </row>
    <row r="6" spans="1:19" ht="37.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495" t="s">
        <v>61</v>
      </c>
    </row>
    <row r="8" spans="1:19" ht="148.5" customHeight="1" thickBot="1">
      <c r="A8" s="491"/>
      <c r="B8" s="494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496"/>
    </row>
    <row r="9" spans="1:19" s="38" customFormat="1" ht="15.75" customHeight="1" thickBot="1" thickTop="1">
      <c r="A9" s="8">
        <v>1</v>
      </c>
      <c r="B9" s="9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2">
        <v>12</v>
      </c>
      <c r="M9" s="12">
        <v>13</v>
      </c>
      <c r="N9" s="12">
        <v>14</v>
      </c>
      <c r="O9" s="11">
        <v>15</v>
      </c>
      <c r="P9" s="123">
        <v>16</v>
      </c>
      <c r="Q9" s="11">
        <v>17</v>
      </c>
      <c r="R9" s="12">
        <v>18</v>
      </c>
      <c r="S9" s="12">
        <v>19</v>
      </c>
    </row>
    <row r="10" spans="1:19" ht="32.25" customHeight="1">
      <c r="A10" s="14" t="s">
        <v>23</v>
      </c>
      <c r="B10" s="19" t="s">
        <v>155</v>
      </c>
      <c r="C10" s="32">
        <v>0.02072480810275694</v>
      </c>
      <c r="D10" s="32">
        <v>1.1928594360344091</v>
      </c>
      <c r="E10" s="15">
        <v>20484.699999999997</v>
      </c>
      <c r="F10" s="32">
        <v>0.1616782583164694</v>
      </c>
      <c r="G10" s="33">
        <v>4.211036429245684</v>
      </c>
      <c r="H10" s="33">
        <v>4.0408737630248766</v>
      </c>
      <c r="I10" s="32">
        <v>0.1919725830272276</v>
      </c>
      <c r="J10" s="32">
        <v>0.19555496648615897</v>
      </c>
      <c r="K10" s="32">
        <v>0.23757998738385602</v>
      </c>
      <c r="L10" s="32">
        <v>4.750740338118979</v>
      </c>
      <c r="M10" s="32">
        <v>1.931844061554862</v>
      </c>
      <c r="N10" s="32">
        <v>2.0496705942584543</v>
      </c>
      <c r="O10" s="33">
        <v>2.1337659348513416</v>
      </c>
      <c r="P10" s="33">
        <v>2.2639080341583737</v>
      </c>
      <c r="Q10" s="33">
        <v>8.339021031991825</v>
      </c>
      <c r="R10" s="33">
        <v>1.104522863576246</v>
      </c>
      <c r="S10" s="32">
        <v>4.209108734332528</v>
      </c>
    </row>
    <row r="11" spans="1:19" ht="20.25" customHeight="1" thickBot="1">
      <c r="A11" s="34"/>
      <c r="B11" s="35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</sheetData>
  <sheetProtection/>
  <mergeCells count="25">
    <mergeCell ref="E6:E8"/>
    <mergeCell ref="C6:C8"/>
    <mergeCell ref="D6:D8"/>
    <mergeCell ref="G7:G8"/>
    <mergeCell ref="H7:H8"/>
    <mergeCell ref="I7:I8"/>
    <mergeCell ref="R7:R8"/>
    <mergeCell ref="S7:S8"/>
    <mergeCell ref="P6:P8"/>
    <mergeCell ref="K6:K8"/>
    <mergeCell ref="O6:O8"/>
    <mergeCell ref="L7:L8"/>
    <mergeCell ref="M7:M8"/>
    <mergeCell ref="Q6:Q8"/>
    <mergeCell ref="N7:N8"/>
    <mergeCell ref="A2:S2"/>
    <mergeCell ref="A3:S3"/>
    <mergeCell ref="A4:S4"/>
    <mergeCell ref="G6:J6"/>
    <mergeCell ref="L6:N6"/>
    <mergeCell ref="R6:S6"/>
    <mergeCell ref="F6:F8"/>
    <mergeCell ref="J7:J8"/>
    <mergeCell ref="A6:A8"/>
    <mergeCell ref="B6:B8"/>
  </mergeCells>
  <printOptions/>
  <pageMargins left="0.2" right="0.2" top="0.54" bottom="0.43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Q10">
      <selection activeCell="AA10" sqref="AA10:AF12"/>
    </sheetView>
  </sheetViews>
  <sheetFormatPr defaultColWidth="9.140625" defaultRowHeight="12.75"/>
  <cols>
    <col min="1" max="1" width="4.421875" style="3" customWidth="1"/>
    <col min="2" max="2" width="18.57421875" style="3" customWidth="1"/>
    <col min="3" max="3" width="4.00390625" style="3" customWidth="1"/>
    <col min="4" max="4" width="8.140625" style="3" customWidth="1"/>
    <col min="5" max="5" width="7.28125" style="3" customWidth="1"/>
    <col min="6" max="6" width="8.28125" style="3" customWidth="1"/>
    <col min="7" max="7" width="7.57421875" style="3" customWidth="1"/>
    <col min="8" max="8" width="6.57421875" style="3" customWidth="1"/>
    <col min="9" max="9" width="7.421875" style="3" customWidth="1"/>
    <col min="10" max="10" width="6.7109375" style="3" customWidth="1"/>
    <col min="11" max="11" width="6.8515625" style="3" customWidth="1"/>
    <col min="12" max="12" width="5.8515625" style="3" customWidth="1"/>
    <col min="13" max="13" width="7.28125" style="3" customWidth="1"/>
    <col min="14" max="14" width="6.7109375" style="3" customWidth="1"/>
    <col min="15" max="15" width="5.57421875" style="3" customWidth="1"/>
    <col min="16" max="17" width="9.140625" style="3" customWidth="1"/>
    <col min="18" max="18" width="8.7109375" style="3" customWidth="1"/>
    <col min="19" max="19" width="7.7109375" style="3" customWidth="1"/>
    <col min="20" max="20" width="5.140625" style="3" customWidth="1"/>
    <col min="21" max="21" width="9.140625" style="3" customWidth="1"/>
    <col min="22" max="22" width="8.8515625" style="3" customWidth="1"/>
    <col min="23" max="23" width="9.140625" style="3" customWidth="1"/>
    <col min="24" max="24" width="10.140625" style="3" customWidth="1"/>
    <col min="25" max="25" width="10.00390625" style="3" customWidth="1"/>
    <col min="26" max="26" width="6.7109375" style="3" customWidth="1"/>
    <col min="27" max="27" width="10.8515625" style="3" bestFit="1" customWidth="1"/>
    <col min="28" max="16384" width="9.140625" style="3" customWidth="1"/>
  </cols>
  <sheetData>
    <row r="1" spans="17:25" ht="4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226</v>
      </c>
      <c r="X5" s="30" t="s">
        <v>64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3" t="s">
        <v>151</v>
      </c>
      <c r="X6" s="421" t="s">
        <v>152</v>
      </c>
      <c r="Y6" s="421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22"/>
    </row>
    <row r="8" spans="1:25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4"/>
      <c r="X8" s="422"/>
      <c r="Y8" s="422"/>
    </row>
    <row r="9" spans="1:25" s="38" customFormat="1" ht="15.75" customHeigh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3">
        <v>22</v>
      </c>
      <c r="W9" s="21">
        <v>23</v>
      </c>
      <c r="X9" s="23">
        <v>24</v>
      </c>
      <c r="Y9" s="23">
        <v>25</v>
      </c>
    </row>
    <row r="10" spans="1:25" ht="56.25" customHeight="1">
      <c r="A10" s="17" t="s">
        <v>23</v>
      </c>
      <c r="B10" s="52" t="s">
        <v>195</v>
      </c>
      <c r="C10" s="1">
        <v>100</v>
      </c>
      <c r="D10" s="229">
        <v>59430</v>
      </c>
      <c r="E10" s="229">
        <v>47617</v>
      </c>
      <c r="F10" s="229">
        <v>63065</v>
      </c>
      <c r="G10" s="229">
        <v>30694</v>
      </c>
      <c r="H10" s="229">
        <v>12256</v>
      </c>
      <c r="I10" s="229">
        <v>85742</v>
      </c>
      <c r="J10" s="229">
        <v>45450</v>
      </c>
      <c r="K10" s="229">
        <v>33737</v>
      </c>
      <c r="L10" s="229">
        <v>6555</v>
      </c>
      <c r="M10" s="229">
        <v>17125</v>
      </c>
      <c r="N10" s="229">
        <v>19628</v>
      </c>
      <c r="O10" s="229">
        <v>5664</v>
      </c>
      <c r="P10" s="229">
        <v>3444</v>
      </c>
      <c r="Q10" s="229">
        <v>122495</v>
      </c>
      <c r="R10" s="229">
        <v>153016</v>
      </c>
      <c r="S10" s="229">
        <v>5745</v>
      </c>
      <c r="T10" s="229">
        <v>93</v>
      </c>
      <c r="U10" s="229">
        <v>155836</v>
      </c>
      <c r="V10" s="230">
        <v>153016</v>
      </c>
      <c r="W10" s="229">
        <v>148656</v>
      </c>
      <c r="X10" s="230">
        <v>125433</v>
      </c>
      <c r="Y10" s="230">
        <v>4207</v>
      </c>
    </row>
    <row r="11" spans="1:25" ht="18" thickBot="1">
      <c r="A11" s="45"/>
      <c r="B11" s="122" t="s">
        <v>68</v>
      </c>
      <c r="C11" s="99"/>
      <c r="D11" s="110">
        <f aca="true" t="shared" si="0" ref="D11:Y11">SUM(D10:D10)</f>
        <v>59430</v>
      </c>
      <c r="E11" s="110">
        <f t="shared" si="0"/>
        <v>47617</v>
      </c>
      <c r="F11" s="110">
        <f t="shared" si="0"/>
        <v>63065</v>
      </c>
      <c r="G11" s="110">
        <f t="shared" si="0"/>
        <v>30694</v>
      </c>
      <c r="H11" s="110">
        <f t="shared" si="0"/>
        <v>12256</v>
      </c>
      <c r="I11" s="110">
        <f t="shared" si="0"/>
        <v>85742</v>
      </c>
      <c r="J11" s="110">
        <f t="shared" si="0"/>
        <v>45450</v>
      </c>
      <c r="K11" s="110">
        <f t="shared" si="0"/>
        <v>33737</v>
      </c>
      <c r="L11" s="110">
        <f t="shared" si="0"/>
        <v>6555</v>
      </c>
      <c r="M11" s="110">
        <f t="shared" si="0"/>
        <v>17125</v>
      </c>
      <c r="N11" s="110">
        <f t="shared" si="0"/>
        <v>19628</v>
      </c>
      <c r="O11" s="110">
        <f t="shared" si="0"/>
        <v>5664</v>
      </c>
      <c r="P11" s="110">
        <f t="shared" si="0"/>
        <v>3444</v>
      </c>
      <c r="Q11" s="110">
        <f t="shared" si="0"/>
        <v>122495</v>
      </c>
      <c r="R11" s="110">
        <f t="shared" si="0"/>
        <v>153016</v>
      </c>
      <c r="S11" s="110">
        <f t="shared" si="0"/>
        <v>5745</v>
      </c>
      <c r="T11" s="110">
        <f t="shared" si="0"/>
        <v>93</v>
      </c>
      <c r="U11" s="110">
        <f t="shared" si="0"/>
        <v>155836</v>
      </c>
      <c r="V11" s="111">
        <f t="shared" si="0"/>
        <v>153016</v>
      </c>
      <c r="W11" s="110">
        <f t="shared" si="0"/>
        <v>148656</v>
      </c>
      <c r="X11" s="111">
        <f t="shared" si="0"/>
        <v>125433</v>
      </c>
      <c r="Y11" s="111">
        <f t="shared" si="0"/>
        <v>4207</v>
      </c>
    </row>
    <row r="14" ht="17.25">
      <c r="P14" s="58"/>
    </row>
    <row r="15" ht="17.25">
      <c r="P15" s="58"/>
    </row>
  </sheetData>
  <sheetProtection/>
  <mergeCells count="32">
    <mergeCell ref="O7:O8"/>
    <mergeCell ref="O6:P6"/>
    <mergeCell ref="M6:M8"/>
    <mergeCell ref="P7:P8"/>
    <mergeCell ref="N6:N8"/>
    <mergeCell ref="H7:H8"/>
    <mergeCell ref="B6:B8"/>
    <mergeCell ref="G7:G8"/>
    <mergeCell ref="C6:C8"/>
    <mergeCell ref="F6:F8"/>
    <mergeCell ref="D6:D8"/>
    <mergeCell ref="E6:E8"/>
    <mergeCell ref="V6:V8"/>
    <mergeCell ref="T6:T8"/>
    <mergeCell ref="J7:J8"/>
    <mergeCell ref="J6:L6"/>
    <mergeCell ref="K7:K8"/>
    <mergeCell ref="Q1:V1"/>
    <mergeCell ref="A2:V2"/>
    <mergeCell ref="A3:V3"/>
    <mergeCell ref="A4:V4"/>
    <mergeCell ref="A6:A8"/>
    <mergeCell ref="R6:R8"/>
    <mergeCell ref="X6:X8"/>
    <mergeCell ref="L7:L8"/>
    <mergeCell ref="G6:H6"/>
    <mergeCell ref="I6:I8"/>
    <mergeCell ref="Y6:Y8"/>
    <mergeCell ref="S6:S8"/>
    <mergeCell ref="Q6:Q8"/>
    <mergeCell ref="W6:W8"/>
    <mergeCell ref="U6:U8"/>
  </mergeCells>
  <printOptions/>
  <pageMargins left="0.2" right="0.2" top="0.34" bottom="0.47" header="0.3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11"/>
  <sheetViews>
    <sheetView zoomScalePageLayoutView="0" workbookViewId="0" topLeftCell="A10">
      <selection activeCell="E10" sqref="E10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19" width="9.5742187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28.5" customHeight="1">
      <c r="A2" s="505" t="s">
        <v>43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</row>
    <row r="3" spans="1:19" ht="39" customHeight="1">
      <c r="A3" s="427" t="s">
        <v>157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 thickBot="1">
      <c r="A5" s="28" t="s">
        <v>226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 t="s">
        <v>64</v>
      </c>
      <c r="R5" s="29"/>
      <c r="S5" s="29"/>
    </row>
    <row r="6" spans="1:19" ht="11.25" customHeight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495" t="s">
        <v>61</v>
      </c>
    </row>
    <row r="8" spans="1:19" ht="148.5" customHeight="1" thickBot="1">
      <c r="A8" s="491"/>
      <c r="B8" s="494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496"/>
    </row>
    <row r="9" spans="1:19" s="38" customFormat="1" ht="15.75" customHeight="1" thickBot="1" thickTop="1">
      <c r="A9" s="8">
        <v>1</v>
      </c>
      <c r="B9" s="9">
        <v>2</v>
      </c>
      <c r="C9" s="10">
        <v>3</v>
      </c>
      <c r="D9" s="11">
        <v>4</v>
      </c>
      <c r="E9" s="12">
        <v>5</v>
      </c>
      <c r="F9" s="11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2">
        <v>12</v>
      </c>
      <c r="M9" s="12">
        <v>13</v>
      </c>
      <c r="N9" s="12">
        <v>14</v>
      </c>
      <c r="O9" s="11">
        <v>15</v>
      </c>
      <c r="P9" s="13">
        <v>16</v>
      </c>
      <c r="Q9" s="11">
        <v>17</v>
      </c>
      <c r="R9" s="12">
        <v>18</v>
      </c>
      <c r="S9" s="12">
        <v>19</v>
      </c>
    </row>
    <row r="10" spans="1:19" ht="39.75" customHeight="1">
      <c r="A10" s="17" t="s">
        <v>23</v>
      </c>
      <c r="B10" s="52" t="s">
        <v>195</v>
      </c>
      <c r="C10" s="322">
        <v>0.6244141023028327</v>
      </c>
      <c r="D10" s="322">
        <v>3.213012023639698</v>
      </c>
      <c r="E10" s="25">
        <v>43437</v>
      </c>
      <c r="F10" s="322">
        <v>0.6887655593435345</v>
      </c>
      <c r="G10" s="323">
        <v>94.23610560532784</v>
      </c>
      <c r="H10" s="323">
        <v>48.5162659700396</v>
      </c>
      <c r="I10" s="322">
        <v>0.6999632638066859</v>
      </c>
      <c r="J10" s="322">
        <v>0.8397648883627903</v>
      </c>
      <c r="K10" s="322">
        <v>2.332925203384758</v>
      </c>
      <c r="L10" s="322">
        <v>1.4427393572269898</v>
      </c>
      <c r="M10" s="322">
        <v>1.366250881720046</v>
      </c>
      <c r="N10" s="322">
        <v>3.0935759413697244</v>
      </c>
      <c r="O10" s="323">
        <v>5.1296016857594395</v>
      </c>
      <c r="P10" s="323">
        <v>11.614859742228962</v>
      </c>
      <c r="Q10" s="323">
        <v>6.7003335588159825</v>
      </c>
      <c r="R10" s="323">
        <v>3.7545093323574004</v>
      </c>
      <c r="S10" s="323">
        <v>0.4286464043292669</v>
      </c>
    </row>
    <row r="11" spans="1:19" ht="18" customHeight="1" thickBot="1">
      <c r="A11" s="34"/>
      <c r="B11" s="35"/>
      <c r="C11" s="206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</row>
  </sheetData>
  <sheetProtection/>
  <mergeCells count="25">
    <mergeCell ref="G7:G8"/>
    <mergeCell ref="B6:B8"/>
    <mergeCell ref="C6:C8"/>
    <mergeCell ref="D6:D8"/>
    <mergeCell ref="E6:E8"/>
    <mergeCell ref="F6:F8"/>
    <mergeCell ref="O6:O8"/>
    <mergeCell ref="P6:P8"/>
    <mergeCell ref="Q6:Q8"/>
    <mergeCell ref="R7:R8"/>
    <mergeCell ref="H7:H8"/>
    <mergeCell ref="I7:I8"/>
    <mergeCell ref="J7:J8"/>
    <mergeCell ref="L7:L8"/>
    <mergeCell ref="N7:N8"/>
    <mergeCell ref="A2:S2"/>
    <mergeCell ref="A3:S3"/>
    <mergeCell ref="A4:S4"/>
    <mergeCell ref="G6:J6"/>
    <mergeCell ref="L6:N6"/>
    <mergeCell ref="K6:K8"/>
    <mergeCell ref="M7:M8"/>
    <mergeCell ref="S7:S8"/>
    <mergeCell ref="A6:A8"/>
    <mergeCell ref="R6:S6"/>
  </mergeCells>
  <printOptions/>
  <pageMargins left="0.2755905511811024" right="0.1968503937007874" top="0.35433070866141736" bottom="0.35433070866141736" header="0.31496062992125984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B10">
      <selection activeCell="AB10" sqref="AB10:AM12"/>
    </sheetView>
  </sheetViews>
  <sheetFormatPr defaultColWidth="9.140625" defaultRowHeight="12.75"/>
  <cols>
    <col min="1" max="1" width="4.421875" style="3" customWidth="1"/>
    <col min="2" max="2" width="23.7109375" style="3" customWidth="1"/>
    <col min="3" max="3" width="7.421875" style="3" customWidth="1"/>
    <col min="4" max="4" width="8.00390625" style="3" customWidth="1"/>
    <col min="5" max="7" width="7.421875" style="3" customWidth="1"/>
    <col min="8" max="8" width="6.28125" style="3" customWidth="1"/>
    <col min="9" max="9" width="7.421875" style="3" customWidth="1"/>
    <col min="10" max="10" width="9.140625" style="3" customWidth="1"/>
    <col min="11" max="11" width="8.7109375" style="3" customWidth="1"/>
    <col min="12" max="12" width="8.28125" style="3" customWidth="1"/>
    <col min="13" max="13" width="7.421875" style="3" customWidth="1"/>
    <col min="14" max="14" width="10.00390625" style="3" customWidth="1"/>
    <col min="15" max="15" width="7.421875" style="3" customWidth="1"/>
    <col min="16" max="16" width="11.140625" style="3" customWidth="1"/>
    <col min="17" max="17" width="8.57421875" style="3" customWidth="1"/>
    <col min="18" max="18" width="7.421875" style="3" customWidth="1"/>
    <col min="19" max="19" width="9.8515625" style="3" customWidth="1"/>
    <col min="20" max="20" width="10.7109375" style="3" customWidth="1"/>
    <col min="21" max="21" width="11.28125" style="3" customWidth="1"/>
    <col min="22" max="22" width="12.421875" style="3" customWidth="1"/>
    <col min="23" max="23" width="11.8515625" style="3" customWidth="1"/>
    <col min="24" max="24" width="10.421875" style="3" customWidth="1"/>
    <col min="25" max="25" width="9.421875" style="3" customWidth="1"/>
    <col min="26" max="26" width="7.421875" style="3" customWidth="1"/>
    <col min="27" max="27" width="10.8515625" style="3" bestFit="1" customWidth="1"/>
    <col min="28" max="16384" width="9.140625" style="3" customWidth="1"/>
  </cols>
  <sheetData>
    <row r="1" spans="17:25" ht="40.5" customHeight="1">
      <c r="Q1" s="425"/>
      <c r="R1" s="425"/>
      <c r="S1" s="425"/>
      <c r="T1" s="425"/>
      <c r="U1" s="425"/>
      <c r="V1" s="425"/>
      <c r="W1" s="95"/>
      <c r="X1" s="95"/>
      <c r="Y1" s="95"/>
    </row>
    <row r="2" spans="1:25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96"/>
      <c r="X2" s="96"/>
      <c r="Y2" s="96"/>
    </row>
    <row r="3" spans="1:25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97"/>
      <c r="X3" s="97"/>
      <c r="Y3" s="97"/>
    </row>
    <row r="4" spans="1:25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98"/>
      <c r="X4" s="98"/>
      <c r="Y4" s="98"/>
    </row>
    <row r="5" spans="2:24" ht="18" thickBot="1">
      <c r="B5" s="5" t="s">
        <v>224</v>
      </c>
      <c r="X5" s="30" t="s">
        <v>181</v>
      </c>
    </row>
    <row r="6" spans="1:25" ht="27.75" customHeight="1">
      <c r="A6" s="510" t="s">
        <v>2</v>
      </c>
      <c r="B6" s="513" t="s">
        <v>3</v>
      </c>
      <c r="C6" s="515" t="s">
        <v>4</v>
      </c>
      <c r="D6" s="508" t="s">
        <v>5</v>
      </c>
      <c r="E6" s="506" t="s">
        <v>6</v>
      </c>
      <c r="F6" s="508" t="s">
        <v>7</v>
      </c>
      <c r="G6" s="448" t="s">
        <v>8</v>
      </c>
      <c r="H6" s="448"/>
      <c r="I6" s="508" t="s">
        <v>9</v>
      </c>
      <c r="J6" s="448" t="s">
        <v>8</v>
      </c>
      <c r="K6" s="448"/>
      <c r="L6" s="448"/>
      <c r="M6" s="508" t="s">
        <v>10</v>
      </c>
      <c r="N6" s="517" t="s">
        <v>11</v>
      </c>
      <c r="O6" s="449" t="s">
        <v>8</v>
      </c>
      <c r="P6" s="449"/>
      <c r="Q6" s="515" t="s">
        <v>12</v>
      </c>
      <c r="R6" s="517" t="s">
        <v>13</v>
      </c>
      <c r="S6" s="519" t="s">
        <v>14</v>
      </c>
      <c r="T6" s="517" t="s">
        <v>15</v>
      </c>
      <c r="U6" s="519" t="s">
        <v>149</v>
      </c>
      <c r="V6" s="517" t="s">
        <v>150</v>
      </c>
      <c r="W6" s="519" t="s">
        <v>151</v>
      </c>
      <c r="X6" s="517" t="s">
        <v>152</v>
      </c>
      <c r="Y6" s="521" t="s">
        <v>154</v>
      </c>
    </row>
    <row r="7" spans="1:25" ht="239.25" customHeight="1">
      <c r="A7" s="511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34"/>
    </row>
    <row r="8" spans="1:25" ht="148.5" customHeight="1" thickBot="1">
      <c r="A8" s="512"/>
      <c r="B8" s="514"/>
      <c r="C8" s="516"/>
      <c r="D8" s="509"/>
      <c r="E8" s="507"/>
      <c r="F8" s="509"/>
      <c r="G8" s="523"/>
      <c r="H8" s="507"/>
      <c r="I8" s="509"/>
      <c r="J8" s="523"/>
      <c r="K8" s="523"/>
      <c r="L8" s="507"/>
      <c r="M8" s="509"/>
      <c r="N8" s="518"/>
      <c r="O8" s="524"/>
      <c r="P8" s="524"/>
      <c r="Q8" s="516"/>
      <c r="R8" s="518"/>
      <c r="S8" s="520"/>
      <c r="T8" s="518"/>
      <c r="U8" s="520"/>
      <c r="V8" s="518"/>
      <c r="W8" s="520"/>
      <c r="X8" s="518"/>
      <c r="Y8" s="522"/>
    </row>
    <row r="9" spans="1:25" s="38" customFormat="1" ht="15.75" customHeight="1" thickBot="1">
      <c r="A9" s="152">
        <v>1</v>
      </c>
      <c r="B9" s="185">
        <v>2</v>
      </c>
      <c r="C9" s="147">
        <v>3</v>
      </c>
      <c r="D9" s="153">
        <v>4</v>
      </c>
      <c r="E9" s="154">
        <v>5</v>
      </c>
      <c r="F9" s="153">
        <v>6</v>
      </c>
      <c r="G9" s="154">
        <v>7</v>
      </c>
      <c r="H9" s="154">
        <v>8</v>
      </c>
      <c r="I9" s="153">
        <v>9</v>
      </c>
      <c r="J9" s="154">
        <v>10</v>
      </c>
      <c r="K9" s="154">
        <v>11</v>
      </c>
      <c r="L9" s="154">
        <v>12</v>
      </c>
      <c r="M9" s="153">
        <v>13</v>
      </c>
      <c r="N9" s="153">
        <v>14</v>
      </c>
      <c r="O9" s="154">
        <v>15</v>
      </c>
      <c r="P9" s="154">
        <v>16</v>
      </c>
      <c r="Q9" s="152">
        <v>17</v>
      </c>
      <c r="R9" s="153">
        <v>18</v>
      </c>
      <c r="S9" s="152">
        <v>19</v>
      </c>
      <c r="T9" s="153">
        <v>20</v>
      </c>
      <c r="U9" s="152">
        <v>21</v>
      </c>
      <c r="V9" s="153">
        <v>22</v>
      </c>
      <c r="W9" s="152">
        <v>23</v>
      </c>
      <c r="X9" s="153">
        <v>24</v>
      </c>
      <c r="Y9" s="147">
        <v>25</v>
      </c>
    </row>
    <row r="10" spans="1:25" ht="63" customHeight="1">
      <c r="A10" s="186" t="s">
        <v>23</v>
      </c>
      <c r="B10" s="187" t="s">
        <v>179</v>
      </c>
      <c r="C10" s="324">
        <v>100</v>
      </c>
      <c r="D10" s="55">
        <v>0</v>
      </c>
      <c r="E10" s="55">
        <v>0</v>
      </c>
      <c r="F10" s="55">
        <v>314</v>
      </c>
      <c r="G10" s="55">
        <v>15</v>
      </c>
      <c r="H10" s="55">
        <v>133</v>
      </c>
      <c r="I10" s="55">
        <v>-1654</v>
      </c>
      <c r="J10" s="55">
        <v>100</v>
      </c>
      <c r="K10" s="55">
        <v>-2654</v>
      </c>
      <c r="L10" s="55">
        <v>0</v>
      </c>
      <c r="M10" s="55">
        <v>0</v>
      </c>
      <c r="N10" s="55">
        <v>479</v>
      </c>
      <c r="O10" s="55">
        <v>0</v>
      </c>
      <c r="P10" s="55">
        <v>109</v>
      </c>
      <c r="Q10" s="130">
        <v>314</v>
      </c>
      <c r="R10" s="55">
        <v>1599</v>
      </c>
      <c r="S10" s="55">
        <v>-472</v>
      </c>
      <c r="T10" s="55">
        <v>2</v>
      </c>
      <c r="U10" s="55" t="s">
        <v>227</v>
      </c>
      <c r="V10" s="55">
        <v>1599</v>
      </c>
      <c r="W10" s="55" t="s">
        <v>228</v>
      </c>
      <c r="X10" s="55">
        <v>2077</v>
      </c>
      <c r="Y10" s="55">
        <v>0</v>
      </c>
    </row>
    <row r="11" spans="1:25" ht="84.75" customHeight="1">
      <c r="A11" s="192" t="s">
        <v>24</v>
      </c>
      <c r="B11" s="187" t="s">
        <v>180</v>
      </c>
      <c r="C11" s="1">
        <v>100</v>
      </c>
      <c r="D11" s="1">
        <v>17223</v>
      </c>
      <c r="E11" s="1">
        <v>17085</v>
      </c>
      <c r="F11" s="1">
        <v>14263</v>
      </c>
      <c r="G11" s="1">
        <v>7054</v>
      </c>
      <c r="H11" s="1">
        <v>173</v>
      </c>
      <c r="I11" s="1">
        <v>25475</v>
      </c>
      <c r="J11" s="1">
        <v>5460</v>
      </c>
      <c r="K11" s="1">
        <v>19200</v>
      </c>
      <c r="L11" s="1">
        <v>815</v>
      </c>
      <c r="M11" s="1">
        <v>0</v>
      </c>
      <c r="N11" s="1">
        <v>6011</v>
      </c>
      <c r="O11" s="1">
        <v>59</v>
      </c>
      <c r="P11" s="1">
        <v>4073</v>
      </c>
      <c r="Q11" s="76">
        <v>31486</v>
      </c>
      <c r="R11" s="1">
        <v>29628</v>
      </c>
      <c r="S11" s="1">
        <v>15</v>
      </c>
      <c r="T11" s="1">
        <v>35</v>
      </c>
      <c r="U11" s="1">
        <v>29636</v>
      </c>
      <c r="V11" s="1">
        <v>29628</v>
      </c>
      <c r="W11" s="1">
        <v>29622</v>
      </c>
      <c r="X11" s="1">
        <v>29148</v>
      </c>
      <c r="Y11" s="1">
        <v>102</v>
      </c>
    </row>
    <row r="12" spans="1:25" ht="84.75" customHeight="1">
      <c r="A12" s="192" t="s">
        <v>25</v>
      </c>
      <c r="B12" s="187" t="s">
        <v>184</v>
      </c>
      <c r="C12" s="1">
        <v>100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76"/>
      <c r="R12" s="1"/>
      <c r="S12" s="1"/>
      <c r="T12" s="1"/>
      <c r="U12" s="1"/>
      <c r="V12" s="1"/>
      <c r="W12" s="1"/>
      <c r="X12" s="1"/>
      <c r="Y12" s="1"/>
    </row>
    <row r="13" spans="1:25" ht="18" thickBot="1">
      <c r="A13" s="158"/>
      <c r="B13" s="325" t="s">
        <v>68</v>
      </c>
      <c r="C13" s="326"/>
      <c r="D13" s="327">
        <f aca="true" t="shared" si="0" ref="D13:Y13">SUM(D11:D12)</f>
        <v>17223</v>
      </c>
      <c r="E13" s="327">
        <f t="shared" si="0"/>
        <v>17085</v>
      </c>
      <c r="F13" s="327">
        <f t="shared" si="0"/>
        <v>14263</v>
      </c>
      <c r="G13" s="327">
        <f t="shared" si="0"/>
        <v>7054</v>
      </c>
      <c r="H13" s="327">
        <f t="shared" si="0"/>
        <v>173</v>
      </c>
      <c r="I13" s="327">
        <f t="shared" si="0"/>
        <v>25475</v>
      </c>
      <c r="J13" s="327">
        <f t="shared" si="0"/>
        <v>5460</v>
      </c>
      <c r="K13" s="327">
        <f t="shared" si="0"/>
        <v>19200</v>
      </c>
      <c r="L13" s="327">
        <f t="shared" si="0"/>
        <v>815</v>
      </c>
      <c r="M13" s="327">
        <f t="shared" si="0"/>
        <v>0</v>
      </c>
      <c r="N13" s="327">
        <f t="shared" si="0"/>
        <v>6011</v>
      </c>
      <c r="O13" s="327">
        <f t="shared" si="0"/>
        <v>59</v>
      </c>
      <c r="P13" s="327">
        <f t="shared" si="0"/>
        <v>4073</v>
      </c>
      <c r="Q13" s="327">
        <f t="shared" si="0"/>
        <v>31486</v>
      </c>
      <c r="R13" s="327">
        <f t="shared" si="0"/>
        <v>29628</v>
      </c>
      <c r="S13" s="327">
        <f t="shared" si="0"/>
        <v>15</v>
      </c>
      <c r="T13" s="327">
        <f>SUM(T10:T12)</f>
        <v>37</v>
      </c>
      <c r="U13" s="327">
        <f t="shared" si="0"/>
        <v>29636</v>
      </c>
      <c r="V13" s="328">
        <f t="shared" si="0"/>
        <v>29628</v>
      </c>
      <c r="W13" s="327">
        <f t="shared" si="0"/>
        <v>29622</v>
      </c>
      <c r="X13" s="328">
        <f t="shared" si="0"/>
        <v>29148</v>
      </c>
      <c r="Y13" s="328">
        <f t="shared" si="0"/>
        <v>102</v>
      </c>
    </row>
  </sheetData>
  <sheetProtection/>
  <mergeCells count="32">
    <mergeCell ref="Y6:Y8"/>
    <mergeCell ref="G7:G8"/>
    <mergeCell ref="H7:H8"/>
    <mergeCell ref="J7:J8"/>
    <mergeCell ref="K7:K8"/>
    <mergeCell ref="L7:L8"/>
    <mergeCell ref="O7:O8"/>
    <mergeCell ref="P7:P8"/>
    <mergeCell ref="S6:S8"/>
    <mergeCell ref="T6:T8"/>
    <mergeCell ref="J6:L6"/>
    <mergeCell ref="M6:M8"/>
    <mergeCell ref="W6:W8"/>
    <mergeCell ref="X6:X8"/>
    <mergeCell ref="U6:U8"/>
    <mergeCell ref="V6:V8"/>
    <mergeCell ref="Q1:V1"/>
    <mergeCell ref="A2:V2"/>
    <mergeCell ref="A3:V3"/>
    <mergeCell ref="A4:V4"/>
    <mergeCell ref="N6:N8"/>
    <mergeCell ref="O6:P6"/>
    <mergeCell ref="Q6:Q8"/>
    <mergeCell ref="R6:R8"/>
    <mergeCell ref="G6:H6"/>
    <mergeCell ref="I6:I8"/>
    <mergeCell ref="E6:E8"/>
    <mergeCell ref="F6:F8"/>
    <mergeCell ref="A6:A8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3"/>
  <sheetViews>
    <sheetView zoomScalePageLayoutView="0" workbookViewId="0" topLeftCell="H10">
      <selection activeCell="C12" sqref="C12"/>
    </sheetView>
  </sheetViews>
  <sheetFormatPr defaultColWidth="9.140625" defaultRowHeight="12.75"/>
  <cols>
    <col min="1" max="1" width="3.8515625" style="3" customWidth="1"/>
    <col min="2" max="2" width="29.421875" style="3" customWidth="1"/>
    <col min="3" max="3" width="9.7109375" style="3" customWidth="1"/>
    <col min="4" max="4" width="9.421875" style="3" customWidth="1"/>
    <col min="5" max="5" width="8.7109375" style="3" customWidth="1"/>
    <col min="6" max="6" width="9.140625" style="3" customWidth="1"/>
    <col min="7" max="7" width="9.421875" style="3" customWidth="1"/>
    <col min="8" max="8" width="9.140625" style="3" customWidth="1"/>
    <col min="9" max="9" width="9.28125" style="3" customWidth="1"/>
    <col min="10" max="10" width="9.421875" style="3" customWidth="1"/>
    <col min="11" max="11" width="9.57421875" style="3" customWidth="1"/>
    <col min="12" max="13" width="8.7109375" style="3" customWidth="1"/>
    <col min="14" max="14" width="9.140625" style="3" customWidth="1"/>
    <col min="15" max="15" width="8.7109375" style="3" customWidth="1"/>
    <col min="16" max="16" width="11.140625" style="3" customWidth="1"/>
    <col min="17" max="17" width="9.7109375" style="3" customWidth="1"/>
    <col min="18" max="18" width="12.00390625" style="3" customWidth="1"/>
    <col min="19" max="19" width="15.28125" style="3" customWidth="1"/>
    <col min="20" max="20" width="6.7109375" style="3" customWidth="1"/>
    <col min="21" max="21" width="10.8515625" style="3" bestFit="1" customWidth="1"/>
    <col min="22" max="16384" width="9.140625" style="3" customWidth="1"/>
  </cols>
  <sheetData>
    <row r="1" ht="45" customHeight="1"/>
    <row r="2" spans="1:19" ht="18.75" customHeight="1">
      <c r="A2" s="426" t="s">
        <v>43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</row>
    <row r="3" spans="1:19" ht="39" customHeight="1">
      <c r="A3" s="427" t="s">
        <v>229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</row>
    <row r="4" spans="1:19" s="4" customFormat="1" ht="15.7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</row>
    <row r="5" spans="1:19" ht="30.75" customHeight="1">
      <c r="A5" s="28" t="s">
        <v>230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 t="s">
        <v>181</v>
      </c>
      <c r="R5" s="29"/>
      <c r="S5" s="29"/>
    </row>
    <row r="6" spans="1:19" ht="37.5" customHeight="1" hidden="1">
      <c r="A6" s="489" t="s">
        <v>2</v>
      </c>
      <c r="B6" s="492" t="s">
        <v>3</v>
      </c>
      <c r="C6" s="497" t="s">
        <v>45</v>
      </c>
      <c r="D6" s="497" t="s">
        <v>46</v>
      </c>
      <c r="E6" s="497" t="s">
        <v>47</v>
      </c>
      <c r="F6" s="484" t="s">
        <v>48</v>
      </c>
      <c r="G6" s="481"/>
      <c r="H6" s="482"/>
      <c r="I6" s="482"/>
      <c r="J6" s="482"/>
      <c r="K6" s="497" t="s">
        <v>49</v>
      </c>
      <c r="L6" s="482"/>
      <c r="M6" s="482"/>
      <c r="N6" s="482"/>
      <c r="O6" s="497" t="s">
        <v>50</v>
      </c>
      <c r="P6" s="497" t="s">
        <v>51</v>
      </c>
      <c r="Q6" s="498" t="s">
        <v>52</v>
      </c>
      <c r="R6" s="483"/>
      <c r="S6" s="483"/>
    </row>
    <row r="7" spans="1:19" ht="239.25" customHeight="1">
      <c r="A7" s="490"/>
      <c r="B7" s="493"/>
      <c r="C7" s="487"/>
      <c r="D7" s="487"/>
      <c r="E7" s="487"/>
      <c r="F7" s="485"/>
      <c r="G7" s="499" t="s">
        <v>53</v>
      </c>
      <c r="H7" s="487" t="s">
        <v>54</v>
      </c>
      <c r="I7" s="487" t="s">
        <v>55</v>
      </c>
      <c r="J7" s="487" t="s">
        <v>56</v>
      </c>
      <c r="K7" s="487"/>
      <c r="L7" s="487" t="s">
        <v>57</v>
      </c>
      <c r="M7" s="487" t="s">
        <v>58</v>
      </c>
      <c r="N7" s="487" t="s">
        <v>59</v>
      </c>
      <c r="O7" s="487"/>
      <c r="P7" s="487"/>
      <c r="Q7" s="495"/>
      <c r="R7" s="495" t="s">
        <v>60</v>
      </c>
      <c r="S7" s="495" t="s">
        <v>61</v>
      </c>
    </row>
    <row r="8" spans="1:19" ht="148.5" customHeight="1" thickBot="1">
      <c r="A8" s="490"/>
      <c r="B8" s="493"/>
      <c r="C8" s="488"/>
      <c r="D8" s="488"/>
      <c r="E8" s="488"/>
      <c r="F8" s="486"/>
      <c r="G8" s="500"/>
      <c r="H8" s="488"/>
      <c r="I8" s="488"/>
      <c r="J8" s="488"/>
      <c r="K8" s="488"/>
      <c r="L8" s="488"/>
      <c r="M8" s="488"/>
      <c r="N8" s="488"/>
      <c r="O8" s="488"/>
      <c r="P8" s="488"/>
      <c r="Q8" s="496"/>
      <c r="R8" s="496"/>
      <c r="S8" s="496"/>
    </row>
    <row r="9" spans="1:19" s="38" customFormat="1" ht="15.75" customHeight="1" thickBot="1">
      <c r="A9" s="103">
        <v>1</v>
      </c>
      <c r="B9" s="103">
        <v>2</v>
      </c>
      <c r="C9" s="106">
        <v>3</v>
      </c>
      <c r="D9" s="105">
        <v>4</v>
      </c>
      <c r="E9" s="104">
        <v>5</v>
      </c>
      <c r="F9" s="105">
        <v>6</v>
      </c>
      <c r="G9" s="104">
        <v>7</v>
      </c>
      <c r="H9" s="104">
        <v>8</v>
      </c>
      <c r="I9" s="104">
        <v>9</v>
      </c>
      <c r="J9" s="104">
        <v>10</v>
      </c>
      <c r="K9" s="105">
        <v>11</v>
      </c>
      <c r="L9" s="104">
        <v>12</v>
      </c>
      <c r="M9" s="104">
        <v>13</v>
      </c>
      <c r="N9" s="104">
        <v>14</v>
      </c>
      <c r="O9" s="105">
        <v>15</v>
      </c>
      <c r="P9" s="107">
        <v>16</v>
      </c>
      <c r="Q9" s="105">
        <v>17</v>
      </c>
      <c r="R9" s="104">
        <v>18</v>
      </c>
      <c r="S9" s="125">
        <v>19</v>
      </c>
    </row>
    <row r="10" spans="1:19" ht="54" customHeight="1">
      <c r="A10" s="186" t="s">
        <v>23</v>
      </c>
      <c r="B10" s="329" t="s">
        <v>179</v>
      </c>
      <c r="C10" s="330">
        <v>0.2776617954070981</v>
      </c>
      <c r="D10" s="57">
        <v>0.6555323590814196</v>
      </c>
      <c r="E10" s="55">
        <v>-165</v>
      </c>
      <c r="F10" s="54">
        <v>-0.5254777070063694</v>
      </c>
      <c r="G10" s="56">
        <v>0</v>
      </c>
      <c r="H10" s="56">
        <v>0</v>
      </c>
      <c r="I10" s="54">
        <v>-5.267515923566879</v>
      </c>
      <c r="J10" s="54">
        <v>-5.267515923566879</v>
      </c>
      <c r="K10" s="54">
        <v>-3.453027139874739</v>
      </c>
      <c r="L10" s="57">
        <v>-1644</v>
      </c>
      <c r="M10" s="54">
        <v>3.687730627306273</v>
      </c>
      <c r="N10" s="54">
        <v>3.687730627306273</v>
      </c>
      <c r="O10" s="56">
        <v>-108.8560885608856</v>
      </c>
      <c r="P10" s="56">
        <v>-108.8560885608856</v>
      </c>
      <c r="Q10" s="56">
        <v>28.536880290205563</v>
      </c>
      <c r="R10" s="56">
        <v>-29.51844903064415</v>
      </c>
      <c r="S10" s="54">
        <v>-0.28960096735187424</v>
      </c>
    </row>
    <row r="11" spans="1:19" ht="42.75" customHeight="1">
      <c r="A11" s="188" t="s">
        <v>24</v>
      </c>
      <c r="B11" s="187" t="s">
        <v>180</v>
      </c>
      <c r="C11" s="330">
        <v>0.028780568956912327</v>
      </c>
      <c r="D11" s="57">
        <v>2.372816503077691</v>
      </c>
      <c r="E11" s="55">
        <v>8252</v>
      </c>
      <c r="F11" s="54">
        <v>0.5785599102573091</v>
      </c>
      <c r="G11" s="56">
        <v>120.75299726565238</v>
      </c>
      <c r="H11" s="56">
        <v>54.7005018103284</v>
      </c>
      <c r="I11" s="54">
        <v>0.8090897541764593</v>
      </c>
      <c r="J11" s="54">
        <v>0.8090897541764593</v>
      </c>
      <c r="K11" s="54">
        <v>4.238063550158044</v>
      </c>
      <c r="L11" s="54">
        <v>1.479126749114556</v>
      </c>
      <c r="M11" s="56">
        <v>0.8556452428053658</v>
      </c>
      <c r="N11" s="54">
        <v>1.702416180653317</v>
      </c>
      <c r="O11" s="56">
        <v>0.043319422985285835</v>
      </c>
      <c r="P11" s="56">
        <v>0.08618955957135059</v>
      </c>
      <c r="Q11" s="56">
        <v>0.058881256133464184</v>
      </c>
      <c r="R11" s="56">
        <v>0.05062778452814905</v>
      </c>
      <c r="S11" s="54">
        <v>0.23595682041216878</v>
      </c>
    </row>
    <row r="12" spans="1:19" ht="42.75" customHeight="1" thickBot="1">
      <c r="A12" s="331" t="s">
        <v>25</v>
      </c>
      <c r="B12" s="187" t="s">
        <v>184</v>
      </c>
      <c r="C12" s="330">
        <v>0</v>
      </c>
      <c r="D12" s="57">
        <v>0</v>
      </c>
      <c r="E12" s="55">
        <v>0</v>
      </c>
      <c r="F12" s="54">
        <v>0</v>
      </c>
      <c r="G12" s="56">
        <v>0</v>
      </c>
      <c r="H12" s="56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6">
        <v>0</v>
      </c>
      <c r="P12" s="56">
        <v>0</v>
      </c>
      <c r="Q12" s="56">
        <v>0</v>
      </c>
      <c r="R12" s="56">
        <v>0</v>
      </c>
      <c r="S12" s="54">
        <v>0</v>
      </c>
    </row>
    <row r="13" spans="1:19" ht="20.25" customHeight="1" thickBot="1">
      <c r="A13" s="65"/>
      <c r="B13" s="208"/>
      <c r="C13" s="137"/>
      <c r="D13" s="137"/>
      <c r="E13" s="67"/>
      <c r="F13" s="137"/>
      <c r="G13" s="138"/>
      <c r="H13" s="138"/>
      <c r="I13" s="137"/>
      <c r="J13" s="137"/>
      <c r="K13" s="137"/>
      <c r="L13" s="137"/>
      <c r="M13" s="137"/>
      <c r="N13" s="137"/>
      <c r="O13" s="138"/>
      <c r="P13" s="138"/>
      <c r="Q13" s="138"/>
      <c r="R13" s="138"/>
      <c r="S13" s="189"/>
    </row>
  </sheetData>
  <sheetProtection/>
  <mergeCells count="25">
    <mergeCell ref="L7:L8"/>
    <mergeCell ref="M7:M8"/>
    <mergeCell ref="K6:K8"/>
    <mergeCell ref="L6:N6"/>
    <mergeCell ref="N7:N8"/>
    <mergeCell ref="G7:G8"/>
    <mergeCell ref="H7:H8"/>
    <mergeCell ref="I7:I8"/>
    <mergeCell ref="J7:J8"/>
    <mergeCell ref="O6:O8"/>
    <mergeCell ref="P6:P8"/>
    <mergeCell ref="Q6:Q8"/>
    <mergeCell ref="R6:S6"/>
    <mergeCell ref="R7:R8"/>
    <mergeCell ref="S7:S8"/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V10">
      <selection activeCell="Z10" sqref="Z10:AI12"/>
    </sheetView>
  </sheetViews>
  <sheetFormatPr defaultColWidth="9.140625" defaultRowHeight="12.75"/>
  <cols>
    <col min="1" max="1" width="4.421875" style="3" customWidth="1"/>
    <col min="2" max="2" width="18.8515625" style="3" customWidth="1"/>
    <col min="3" max="3" width="5.28125" style="3" customWidth="1"/>
    <col min="4" max="4" width="11.421875" style="3" customWidth="1"/>
    <col min="5" max="5" width="9.421875" style="3" customWidth="1"/>
    <col min="6" max="6" width="10.8515625" style="3" customWidth="1"/>
    <col min="7" max="7" width="7.8515625" style="3" customWidth="1"/>
    <col min="8" max="8" width="9.28125" style="3" customWidth="1"/>
    <col min="9" max="9" width="9.140625" style="3" customWidth="1"/>
    <col min="10" max="10" width="9.421875" style="3" customWidth="1"/>
    <col min="11" max="11" width="10.00390625" style="3" customWidth="1"/>
    <col min="12" max="12" width="6.00390625" style="3" customWidth="1"/>
    <col min="13" max="14" width="9.7109375" style="3" customWidth="1"/>
    <col min="15" max="15" width="8.8515625" style="3" customWidth="1"/>
    <col min="16" max="16" width="7.28125" style="3" customWidth="1"/>
    <col min="17" max="18" width="9.28125" style="3" customWidth="1"/>
    <col min="19" max="19" width="12.8515625" style="3" customWidth="1"/>
    <col min="20" max="20" width="7.421875" style="3" customWidth="1"/>
    <col min="21" max="21" width="9.140625" style="3" customWidth="1"/>
    <col min="22" max="22" width="10.8515625" style="3" customWidth="1"/>
    <col min="23" max="23" width="11.140625" style="3" customWidth="1"/>
    <col min="24" max="24" width="10.28125" style="3" customWidth="1"/>
    <col min="25" max="25" width="4.00390625" style="3" customWidth="1"/>
    <col min="26" max="26" width="10.8515625" style="3" bestFit="1" customWidth="1"/>
    <col min="27" max="16384" width="9.140625" style="3" customWidth="1"/>
  </cols>
  <sheetData>
    <row r="1" spans="17:22" ht="45" customHeight="1">
      <c r="Q1" s="425"/>
      <c r="R1" s="425"/>
      <c r="S1" s="425"/>
      <c r="T1" s="425"/>
      <c r="U1" s="425"/>
      <c r="V1" s="425"/>
    </row>
    <row r="2" spans="1:22" ht="18.75" customHeight="1">
      <c r="A2" s="426" t="s">
        <v>0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</row>
    <row r="3" spans="1:22" ht="39" customHeight="1">
      <c r="A3" s="427" t="s">
        <v>1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</row>
    <row r="4" spans="1:22" s="4" customFormat="1" ht="15.75" customHeight="1">
      <c r="A4" s="428" t="s">
        <v>101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</row>
    <row r="5" spans="2:24" ht="18" thickBot="1">
      <c r="B5" s="5" t="s">
        <v>224</v>
      </c>
      <c r="X5" s="30" t="s">
        <v>66</v>
      </c>
    </row>
    <row r="6" spans="1:25" ht="27.75" customHeight="1" thickTop="1">
      <c r="A6" s="501" t="s">
        <v>2</v>
      </c>
      <c r="B6" s="414" t="s">
        <v>3</v>
      </c>
      <c r="C6" s="418" t="s">
        <v>4</v>
      </c>
      <c r="D6" s="410" t="s">
        <v>5</v>
      </c>
      <c r="E6" s="416" t="s">
        <v>6</v>
      </c>
      <c r="F6" s="410" t="s">
        <v>7</v>
      </c>
      <c r="G6" s="432" t="s">
        <v>8</v>
      </c>
      <c r="H6" s="432"/>
      <c r="I6" s="410" t="s">
        <v>9</v>
      </c>
      <c r="J6" s="432" t="s">
        <v>8</v>
      </c>
      <c r="K6" s="432"/>
      <c r="L6" s="432"/>
      <c r="M6" s="410" t="s">
        <v>10</v>
      </c>
      <c r="N6" s="421" t="s">
        <v>11</v>
      </c>
      <c r="O6" s="420" t="s">
        <v>8</v>
      </c>
      <c r="P6" s="420"/>
      <c r="Q6" s="418" t="s">
        <v>12</v>
      </c>
      <c r="R6" s="421" t="s">
        <v>13</v>
      </c>
      <c r="S6" s="423" t="s">
        <v>14</v>
      </c>
      <c r="T6" s="421" t="s">
        <v>15</v>
      </c>
      <c r="U6" s="423" t="s">
        <v>149</v>
      </c>
      <c r="V6" s="421" t="s">
        <v>150</v>
      </c>
      <c r="W6" s="423" t="s">
        <v>151</v>
      </c>
      <c r="X6" s="421" t="s">
        <v>152</v>
      </c>
      <c r="Y6" s="423" t="s">
        <v>156</v>
      </c>
    </row>
    <row r="7" spans="1:25" ht="239.25" customHeight="1">
      <c r="A7" s="502"/>
      <c r="B7" s="415"/>
      <c r="C7" s="419"/>
      <c r="D7" s="411"/>
      <c r="E7" s="417"/>
      <c r="F7" s="411"/>
      <c r="G7" s="429" t="s">
        <v>16</v>
      </c>
      <c r="H7" s="431" t="s">
        <v>17</v>
      </c>
      <c r="I7" s="411"/>
      <c r="J7" s="429" t="s">
        <v>18</v>
      </c>
      <c r="K7" s="429" t="s">
        <v>19</v>
      </c>
      <c r="L7" s="431" t="s">
        <v>20</v>
      </c>
      <c r="M7" s="411"/>
      <c r="N7" s="422"/>
      <c r="O7" s="436" t="s">
        <v>21</v>
      </c>
      <c r="P7" s="436" t="s">
        <v>22</v>
      </c>
      <c r="Q7" s="419"/>
      <c r="R7" s="422"/>
      <c r="S7" s="424"/>
      <c r="T7" s="422"/>
      <c r="U7" s="424"/>
      <c r="V7" s="422"/>
      <c r="W7" s="424"/>
      <c r="X7" s="422"/>
      <c r="Y7" s="424"/>
    </row>
    <row r="8" spans="1:25" ht="148.5" customHeight="1" thickBot="1">
      <c r="A8" s="503"/>
      <c r="B8" s="504"/>
      <c r="C8" s="419"/>
      <c r="D8" s="411"/>
      <c r="E8" s="417"/>
      <c r="F8" s="411"/>
      <c r="G8" s="430"/>
      <c r="H8" s="417"/>
      <c r="I8" s="411"/>
      <c r="J8" s="430"/>
      <c r="K8" s="430"/>
      <c r="L8" s="417"/>
      <c r="M8" s="411"/>
      <c r="N8" s="422"/>
      <c r="O8" s="437"/>
      <c r="P8" s="437"/>
      <c r="Q8" s="419"/>
      <c r="R8" s="422"/>
      <c r="S8" s="424"/>
      <c r="T8" s="422"/>
      <c r="U8" s="424"/>
      <c r="V8" s="422"/>
      <c r="W8" s="424"/>
      <c r="X8" s="422"/>
      <c r="Y8" s="424"/>
    </row>
    <row r="9" spans="1:25" s="38" customFormat="1" ht="15.75" customHeight="1" thickTop="1">
      <c r="A9" s="20">
        <v>1</v>
      </c>
      <c r="B9" s="21">
        <v>2</v>
      </c>
      <c r="C9" s="22">
        <v>3</v>
      </c>
      <c r="D9" s="23">
        <v>4</v>
      </c>
      <c r="E9" s="24">
        <v>5</v>
      </c>
      <c r="F9" s="23">
        <v>6</v>
      </c>
      <c r="G9" s="24">
        <v>7</v>
      </c>
      <c r="H9" s="24">
        <v>8</v>
      </c>
      <c r="I9" s="23">
        <v>9</v>
      </c>
      <c r="J9" s="24">
        <v>10</v>
      </c>
      <c r="K9" s="24">
        <v>11</v>
      </c>
      <c r="L9" s="24">
        <v>12</v>
      </c>
      <c r="M9" s="23">
        <v>13</v>
      </c>
      <c r="N9" s="23">
        <v>14</v>
      </c>
      <c r="O9" s="24">
        <v>15</v>
      </c>
      <c r="P9" s="24">
        <v>16</v>
      </c>
      <c r="Q9" s="21">
        <v>17</v>
      </c>
      <c r="R9" s="23">
        <v>18</v>
      </c>
      <c r="S9" s="21">
        <v>19</v>
      </c>
      <c r="T9" s="23">
        <v>20</v>
      </c>
      <c r="U9" s="21">
        <v>21</v>
      </c>
      <c r="V9" s="23">
        <v>22</v>
      </c>
      <c r="W9" s="21">
        <v>23</v>
      </c>
      <c r="X9" s="23">
        <v>24</v>
      </c>
      <c r="Y9" s="21">
        <v>25</v>
      </c>
    </row>
    <row r="10" spans="1:25" ht="75" customHeight="1" thickBot="1">
      <c r="A10" s="89" t="s">
        <v>23</v>
      </c>
      <c r="B10" s="53" t="s">
        <v>132</v>
      </c>
      <c r="C10" s="31">
        <v>100</v>
      </c>
      <c r="D10" s="37">
        <v>351594</v>
      </c>
      <c r="E10" s="37">
        <v>187949</v>
      </c>
      <c r="F10" s="37">
        <v>391015</v>
      </c>
      <c r="G10" s="37">
        <v>6387</v>
      </c>
      <c r="H10" s="37">
        <v>375164</v>
      </c>
      <c r="I10" s="37">
        <v>101307</v>
      </c>
      <c r="J10" s="37">
        <v>25100</v>
      </c>
      <c r="K10" s="37">
        <v>76191.7</v>
      </c>
      <c r="L10" s="37">
        <v>15</v>
      </c>
      <c r="M10" s="37">
        <v>462645</v>
      </c>
      <c r="N10" s="37">
        <v>178657</v>
      </c>
      <c r="O10" s="37">
        <v>7009.1</v>
      </c>
      <c r="P10" s="37">
        <v>5372.5</v>
      </c>
      <c r="Q10" s="37">
        <v>742609</v>
      </c>
      <c r="R10" s="37">
        <v>141511</v>
      </c>
      <c r="S10" s="37">
        <v>15197</v>
      </c>
      <c r="T10" s="37">
        <v>26</v>
      </c>
      <c r="U10" s="37">
        <v>213333</v>
      </c>
      <c r="V10" s="84">
        <v>186774</v>
      </c>
      <c r="W10" s="37">
        <v>189639</v>
      </c>
      <c r="X10" s="84">
        <v>144376</v>
      </c>
      <c r="Y10" s="37">
        <v>0</v>
      </c>
    </row>
    <row r="11" spans="1:25" ht="19.5" customHeight="1" thickBot="1">
      <c r="A11" s="121"/>
      <c r="B11" s="109" t="s">
        <v>68</v>
      </c>
      <c r="C11" s="100"/>
      <c r="D11" s="110">
        <f aca="true" t="shared" si="0" ref="D11:Y11">SUM(D10:D10)</f>
        <v>351594</v>
      </c>
      <c r="E11" s="110">
        <f t="shared" si="0"/>
        <v>187949</v>
      </c>
      <c r="F11" s="110">
        <f t="shared" si="0"/>
        <v>391015</v>
      </c>
      <c r="G11" s="110">
        <f t="shared" si="0"/>
        <v>6387</v>
      </c>
      <c r="H11" s="110">
        <f t="shared" si="0"/>
        <v>375164</v>
      </c>
      <c r="I11" s="110">
        <f t="shared" si="0"/>
        <v>101307</v>
      </c>
      <c r="J11" s="110">
        <f t="shared" si="0"/>
        <v>25100</v>
      </c>
      <c r="K11" s="110">
        <f t="shared" si="0"/>
        <v>76191.7</v>
      </c>
      <c r="L11" s="110">
        <f t="shared" si="0"/>
        <v>15</v>
      </c>
      <c r="M11" s="110">
        <f t="shared" si="0"/>
        <v>462645</v>
      </c>
      <c r="N11" s="110">
        <f t="shared" si="0"/>
        <v>178657</v>
      </c>
      <c r="O11" s="110">
        <f t="shared" si="0"/>
        <v>7009.1</v>
      </c>
      <c r="P11" s="110">
        <f t="shared" si="0"/>
        <v>5372.5</v>
      </c>
      <c r="Q11" s="110">
        <f t="shared" si="0"/>
        <v>742609</v>
      </c>
      <c r="R11" s="110">
        <f t="shared" si="0"/>
        <v>141511</v>
      </c>
      <c r="S11" s="110">
        <f t="shared" si="0"/>
        <v>15197</v>
      </c>
      <c r="T11" s="110">
        <f t="shared" si="0"/>
        <v>26</v>
      </c>
      <c r="U11" s="110">
        <f t="shared" si="0"/>
        <v>213333</v>
      </c>
      <c r="V11" s="111">
        <f t="shared" si="0"/>
        <v>186774</v>
      </c>
      <c r="W11" s="110">
        <f t="shared" si="0"/>
        <v>189639</v>
      </c>
      <c r="X11" s="111">
        <f t="shared" si="0"/>
        <v>144376</v>
      </c>
      <c r="Y11" s="111">
        <f t="shared" si="0"/>
        <v>0</v>
      </c>
    </row>
    <row r="14" spans="2:18" ht="17.25"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</row>
    <row r="15" spans="2:18" ht="17.25">
      <c r="B15" s="525"/>
      <c r="C15" s="525"/>
      <c r="D15" s="525"/>
      <c r="E15" s="525"/>
      <c r="F15" s="525"/>
      <c r="G15" s="525"/>
      <c r="H15" s="525"/>
      <c r="I15" s="525"/>
      <c r="J15" s="525"/>
      <c r="K15" s="525"/>
      <c r="L15" s="525"/>
      <c r="M15" s="525"/>
      <c r="N15" s="525"/>
      <c r="O15" s="525"/>
      <c r="P15" s="525"/>
      <c r="Q15" s="525"/>
      <c r="R15" s="525"/>
    </row>
  </sheetData>
  <sheetProtection/>
  <mergeCells count="33">
    <mergeCell ref="V6:V8"/>
    <mergeCell ref="Y6:Y8"/>
    <mergeCell ref="S6:S8"/>
    <mergeCell ref="Q6:Q8"/>
    <mergeCell ref="R6:R8"/>
    <mergeCell ref="T6:T8"/>
    <mergeCell ref="E6:E8"/>
    <mergeCell ref="J6:L6"/>
    <mergeCell ref="G6:H6"/>
    <mergeCell ref="M6:M8"/>
    <mergeCell ref="I6:I8"/>
    <mergeCell ref="G7:G8"/>
    <mergeCell ref="L7:L8"/>
    <mergeCell ref="D6:D8"/>
    <mergeCell ref="W6:W8"/>
    <mergeCell ref="N6:N8"/>
    <mergeCell ref="U6:U8"/>
    <mergeCell ref="X6:X8"/>
    <mergeCell ref="B6:B8"/>
    <mergeCell ref="O6:P6"/>
    <mergeCell ref="F6:F8"/>
    <mergeCell ref="H7:H8"/>
    <mergeCell ref="J7:J8"/>
    <mergeCell ref="B14:R15"/>
    <mergeCell ref="Q1:V1"/>
    <mergeCell ref="A2:V2"/>
    <mergeCell ref="A3:V3"/>
    <mergeCell ref="A4:V4"/>
    <mergeCell ref="A6:A8"/>
    <mergeCell ref="K7:K8"/>
    <mergeCell ref="O7:O8"/>
    <mergeCell ref="P7:P8"/>
    <mergeCell ref="C6:C8"/>
  </mergeCells>
  <printOptions/>
  <pageMargins left="0.2" right="0.2" top="0.54" bottom="0.22" header="0.5" footer="0.2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</dc:creator>
  <cp:keywords/>
  <dc:description/>
  <cp:lastModifiedBy>Windows User</cp:lastModifiedBy>
  <cp:lastPrinted>2015-06-01T11:16:57Z</cp:lastPrinted>
  <dcterms:created xsi:type="dcterms:W3CDTF">1996-10-14T23:33:28Z</dcterms:created>
  <dcterms:modified xsi:type="dcterms:W3CDTF">2019-06-05T07:21:34Z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